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32760" yWindow="32767" windowWidth="19440" windowHeight="7488" tabRatio="622" firstSheet="2" activeTab="11"/>
  </bookViews>
  <sheets>
    <sheet name="Vyrai" sheetId="1" state="hidden" r:id="rId1"/>
    <sheet name="31" sheetId="2" r:id="rId2"/>
    <sheet name="34 " sheetId="3" r:id="rId3"/>
    <sheet name="38 " sheetId="4" r:id="rId4"/>
    <sheet name="42 " sheetId="5" r:id="rId5"/>
    <sheet name="46" sheetId="6" r:id="rId6"/>
    <sheet name="50 " sheetId="7" r:id="rId7"/>
    <sheet name="54" sheetId="8" r:id="rId8"/>
    <sheet name="66" sheetId="9" r:id="rId9"/>
    <sheet name="76" sheetId="10" r:id="rId10"/>
    <sheet name="81" sheetId="11" r:id="rId11"/>
    <sheet name="81+" sheetId="12" r:id="rId12"/>
    <sheet name="Lapas1" sheetId="13" r:id="rId13"/>
    <sheet name="Moterys" sheetId="14" state="hidden" r:id="rId14"/>
    <sheet name="Komandinis " sheetId="15" state="hidden" r:id="rId15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<sst xmlns="http://schemas.openxmlformats.org/spreadsheetml/2006/main" count="800" uniqueCount="243">
  <si>
    <t>Varžybų protokolas</t>
  </si>
  <si>
    <t>Varžybų vieta</t>
  </si>
  <si>
    <t>Miestas</t>
  </si>
  <si>
    <t>Data</t>
  </si>
  <si>
    <t>Svorio kat.</t>
  </si>
  <si>
    <t>Eil. Nr.</t>
  </si>
  <si>
    <t>Pavardė Vardas</t>
  </si>
  <si>
    <t>Gim. data</t>
  </si>
  <si>
    <t>Dal. Svoris</t>
  </si>
  <si>
    <t>Rovimas (kg)</t>
  </si>
  <si>
    <t>Stūmimas (kg)</t>
  </si>
  <si>
    <t>Dvikovė (kg)</t>
  </si>
  <si>
    <t>Taškai</t>
  </si>
  <si>
    <t>Sinkl. Taškai</t>
  </si>
  <si>
    <t>Treneriai</t>
  </si>
  <si>
    <t>Gal.</t>
  </si>
  <si>
    <t>ČEMPIONATAS</t>
  </si>
  <si>
    <t>Gatvė g.</t>
  </si>
  <si>
    <t>2017.01.01</t>
  </si>
  <si>
    <t>Lietuvos jaunių iki 17 m. sunkiosios atletikos čempionatas</t>
  </si>
  <si>
    <t>2019.04.19</t>
  </si>
  <si>
    <t>Panevėžys</t>
  </si>
  <si>
    <t>Liepų al. 4,</t>
  </si>
  <si>
    <t>Šilutė</t>
  </si>
  <si>
    <t>Gargždai</t>
  </si>
  <si>
    <t>Klaipėda</t>
  </si>
  <si>
    <t>Anykščiai</t>
  </si>
  <si>
    <t>Rokiškis</t>
  </si>
  <si>
    <t>Alytus</t>
  </si>
  <si>
    <t>Alytaus raj.</t>
  </si>
  <si>
    <t>Marijampolė</t>
  </si>
  <si>
    <t>Telšiai</t>
  </si>
  <si>
    <t>Plungė</t>
  </si>
  <si>
    <t xml:space="preserve">TAŠKAI </t>
  </si>
  <si>
    <t>VIETA</t>
  </si>
  <si>
    <t>KOMANDA</t>
  </si>
  <si>
    <t>28,23,23,</t>
  </si>
  <si>
    <t>22,22,22,</t>
  </si>
  <si>
    <t>23,23,28,</t>
  </si>
  <si>
    <t>25.</t>
  </si>
  <si>
    <t>I VIETA</t>
  </si>
  <si>
    <t>28,22,15,</t>
  </si>
  <si>
    <t>25,18,15,</t>
  </si>
  <si>
    <t>21,18,22,</t>
  </si>
  <si>
    <t>II VIETA</t>
  </si>
  <si>
    <t>23,19,22,</t>
  </si>
  <si>
    <t>25,17,16</t>
  </si>
  <si>
    <t>14,12,11</t>
  </si>
  <si>
    <t>4 vieta</t>
  </si>
  <si>
    <t>5vieta</t>
  </si>
  <si>
    <t>JAUNIAI</t>
  </si>
  <si>
    <t>IKI 17m.</t>
  </si>
  <si>
    <t>PANEVĖŽYS</t>
  </si>
  <si>
    <t>6vieta</t>
  </si>
  <si>
    <t>7vieta</t>
  </si>
  <si>
    <t>23,21,25</t>
  </si>
  <si>
    <t>17,13,11</t>
  </si>
  <si>
    <t>28,14,13</t>
  </si>
  <si>
    <t>11 vieta</t>
  </si>
  <si>
    <t>12 vieta</t>
  </si>
  <si>
    <t>21,17,28</t>
  </si>
  <si>
    <t>23,21,22</t>
  </si>
  <si>
    <t>III vieta</t>
  </si>
  <si>
    <t>25,18,25,</t>
  </si>
  <si>
    <t>23,18,28</t>
  </si>
  <si>
    <t>5,4,9</t>
  </si>
  <si>
    <t>12,10,25</t>
  </si>
  <si>
    <t>19,17,25</t>
  </si>
  <si>
    <t>17,16,15,</t>
  </si>
  <si>
    <t>19,21,20</t>
  </si>
  <si>
    <t>28,19,28</t>
  </si>
  <si>
    <t>19,12,9</t>
  </si>
  <si>
    <t>8 vieta</t>
  </si>
  <si>
    <t>9vieta</t>
  </si>
  <si>
    <t>10vieta</t>
  </si>
  <si>
    <t>16,28,25</t>
  </si>
  <si>
    <t>13vieta</t>
  </si>
  <si>
    <t>Kretiga</t>
  </si>
  <si>
    <t>Vilnius</t>
  </si>
  <si>
    <t>lė</t>
  </si>
  <si>
    <t>Malvicas Deividas</t>
  </si>
  <si>
    <t>2009 01 02</t>
  </si>
  <si>
    <t>Jurbarko r. Klausučiai</t>
  </si>
  <si>
    <t>Klausučiai</t>
  </si>
  <si>
    <t>Šlevinskis V.Trajanauskas A.</t>
  </si>
  <si>
    <t>Razmas Vilius</t>
  </si>
  <si>
    <t>2009 02 22</t>
  </si>
  <si>
    <t>Baškys Erikas</t>
  </si>
  <si>
    <t>2012 10 16</t>
  </si>
  <si>
    <t>Dresvianin Jegor</t>
  </si>
  <si>
    <t>2009 01 11</t>
  </si>
  <si>
    <t>1.</t>
  </si>
  <si>
    <t>Britenkovas Vilius</t>
  </si>
  <si>
    <t>2009 06 04</t>
  </si>
  <si>
    <t>Stanevičius Kornelijus</t>
  </si>
  <si>
    <t>2008 02 28</t>
  </si>
  <si>
    <t>Grigalevičius Arnas</t>
  </si>
  <si>
    <t>2011 12 01</t>
  </si>
  <si>
    <t>Kirkliauskas A.</t>
  </si>
  <si>
    <t>Kuncevičius G.</t>
  </si>
  <si>
    <t>Margelis Emilis</t>
  </si>
  <si>
    <t>2011 09 24</t>
  </si>
  <si>
    <t>Galkauskas Lukas</t>
  </si>
  <si>
    <t xml:space="preserve">2011 05 17 </t>
  </si>
  <si>
    <t>Asijavičius Rasvydas</t>
  </si>
  <si>
    <t>2008 08 15</t>
  </si>
  <si>
    <t>Arbačiauskas Aristėjas</t>
  </si>
  <si>
    <t>2008 07 25</t>
  </si>
  <si>
    <t>Kirklauskas A.</t>
  </si>
  <si>
    <t>Malinauskas Justas</t>
  </si>
  <si>
    <t>2008 04 18</t>
  </si>
  <si>
    <t>66.00</t>
  </si>
  <si>
    <t>Jurbarko r.</t>
  </si>
  <si>
    <t>Linkis Arijus</t>
  </si>
  <si>
    <t>2009 05 02</t>
  </si>
  <si>
    <t>Šilalė</t>
  </si>
  <si>
    <t>Noreika Andrius</t>
  </si>
  <si>
    <t>Šlevinskis S.</t>
  </si>
  <si>
    <t>Paulauskas Justas</t>
  </si>
  <si>
    <t>2012 01 13</t>
  </si>
  <si>
    <t>Šiaudkulis B.</t>
  </si>
  <si>
    <t>Šarkaitė Karina</t>
  </si>
  <si>
    <t>2013 04 30</t>
  </si>
  <si>
    <t>Macius Jokūbas</t>
  </si>
  <si>
    <t>2011 06 08</t>
  </si>
  <si>
    <t>Savickis Dovydas</t>
  </si>
  <si>
    <t>Domarkas Markas</t>
  </si>
  <si>
    <t>2010 03 01</t>
  </si>
  <si>
    <t>Šiaudkulis S.</t>
  </si>
  <si>
    <t>Pukelytė Emilija</t>
  </si>
  <si>
    <t>2009 06 22</t>
  </si>
  <si>
    <t>Jurbarkas</t>
  </si>
  <si>
    <t>Slavikas R.</t>
  </si>
  <si>
    <t>Volbikaitė Toma</t>
  </si>
  <si>
    <t>2011 08 08</t>
  </si>
  <si>
    <t>Pukelis Darijus</t>
  </si>
  <si>
    <t>2010 05 12</t>
  </si>
  <si>
    <t>Gečas Dovydas</t>
  </si>
  <si>
    <t>Dubinskas Adrijus</t>
  </si>
  <si>
    <t>2010 07 26</t>
  </si>
  <si>
    <t>Lukoševičius Tadas</t>
  </si>
  <si>
    <t>2010 01 08</t>
  </si>
  <si>
    <t>Dubinskas Markas</t>
  </si>
  <si>
    <t>2008 06 19</t>
  </si>
  <si>
    <t>Degaičiai</t>
  </si>
  <si>
    <t>Vaškelevičius Erikas</t>
  </si>
  <si>
    <t>Šlevinskis V.</t>
  </si>
  <si>
    <t>Gumbrevičius Dominykas</t>
  </si>
  <si>
    <t>Janulis.M</t>
  </si>
  <si>
    <t>n13</t>
  </si>
  <si>
    <t>n15</t>
  </si>
  <si>
    <t>n17</t>
  </si>
  <si>
    <t>n27</t>
  </si>
  <si>
    <t>n30</t>
  </si>
  <si>
    <t>n34</t>
  </si>
  <si>
    <t>n35</t>
  </si>
  <si>
    <t>n37</t>
  </si>
  <si>
    <t>Maskolaitis Linas</t>
  </si>
  <si>
    <t>Maskolaitis Gabrielius</t>
  </si>
  <si>
    <t>Vieta</t>
  </si>
  <si>
    <t>I</t>
  </si>
  <si>
    <t>II</t>
  </si>
  <si>
    <t>III</t>
  </si>
  <si>
    <t>n22</t>
  </si>
  <si>
    <t>n25</t>
  </si>
  <si>
    <t>n36</t>
  </si>
  <si>
    <t>n43</t>
  </si>
  <si>
    <t>Vosiliūtė Akvilė</t>
  </si>
  <si>
    <t>2009 03 31</t>
  </si>
  <si>
    <t>66KG</t>
  </si>
  <si>
    <t>Petrova Kornelija</t>
  </si>
  <si>
    <t>2012 04 10</t>
  </si>
  <si>
    <t>n40</t>
  </si>
  <si>
    <t>n68</t>
  </si>
  <si>
    <t>n38</t>
  </si>
  <si>
    <t>2023-07-01</t>
  </si>
  <si>
    <t>Tarptautinis sunkiosios atletikos turnyras LSD "Žalgiris" taurei laimėti</t>
  </si>
  <si>
    <t>2010 11 26</t>
  </si>
  <si>
    <t>Aleksandravičiūtė Gerda</t>
  </si>
  <si>
    <t>Švėgžda Jokūbas</t>
  </si>
  <si>
    <t>2011 08 09</t>
  </si>
  <si>
    <t>Girdžijauskas Kristupas</t>
  </si>
  <si>
    <t>2012 08 13</t>
  </si>
  <si>
    <t>Švėgžda Kevenas</t>
  </si>
  <si>
    <t>2008 05 04</t>
  </si>
  <si>
    <t>Tičkus Arnoldas</t>
  </si>
  <si>
    <t>2010 03 19</t>
  </si>
  <si>
    <t>Janulis M.</t>
  </si>
  <si>
    <t>2011.02.23</t>
  </si>
  <si>
    <t>2010.06.22</t>
  </si>
  <si>
    <t>81+</t>
  </si>
  <si>
    <t>Volbikas Lukas</t>
  </si>
  <si>
    <t>Belopetravičius Darijus</t>
  </si>
  <si>
    <t>Norkaitytė Odeta</t>
  </si>
  <si>
    <t>2012 10 08</t>
  </si>
  <si>
    <t>Ričkevičius Domas</t>
  </si>
  <si>
    <t>2014 11 12</t>
  </si>
  <si>
    <t>Saltonaitė Elija</t>
  </si>
  <si>
    <t>2015 08 12</t>
  </si>
  <si>
    <t>Arlauskaitė Viltė</t>
  </si>
  <si>
    <t>2015 06 23</t>
  </si>
  <si>
    <t xml:space="preserve"> </t>
  </si>
  <si>
    <t>2013 01 16</t>
  </si>
  <si>
    <t>2013,02 10</t>
  </si>
  <si>
    <t>Arlauskaitė Karolina</t>
  </si>
  <si>
    <t>2013 01 31</t>
  </si>
  <si>
    <t>Vismantas Jokūbas</t>
  </si>
  <si>
    <t>Gečas Gabrielius</t>
  </si>
  <si>
    <t>2010 10 19</t>
  </si>
  <si>
    <t>2012 11 23</t>
  </si>
  <si>
    <t xml:space="preserve">2011 08 09 </t>
  </si>
  <si>
    <t>Tautkevičius Nojus</t>
  </si>
  <si>
    <t>2012 09 12</t>
  </si>
  <si>
    <t>Grigoraitis Gustas</t>
  </si>
  <si>
    <t>2015 07 08</t>
  </si>
  <si>
    <t>Ričkevičius Nojus</t>
  </si>
  <si>
    <t>2011 06 15</t>
  </si>
  <si>
    <t>Arlauskaitė Justė</t>
  </si>
  <si>
    <t>2012 04 02</t>
  </si>
  <si>
    <t>Kareiša Adas</t>
  </si>
  <si>
    <t>2011 09 15</t>
  </si>
  <si>
    <t>Gorskis Gustas</t>
  </si>
  <si>
    <t>Šlevinskis V</t>
  </si>
  <si>
    <t>Antons Bušs</t>
  </si>
  <si>
    <t>Balvi</t>
  </si>
  <si>
    <t>2013 01 11</t>
  </si>
  <si>
    <t>Sartaputnis K.</t>
  </si>
  <si>
    <t>Loreta Ciukore</t>
  </si>
  <si>
    <t>2013 03 06</t>
  </si>
  <si>
    <t xml:space="preserve">Sartaputnis K. </t>
  </si>
  <si>
    <t>Sandija Keiša</t>
  </si>
  <si>
    <t>2012 09 02</t>
  </si>
  <si>
    <t>Daniels Būde</t>
  </si>
  <si>
    <t>2008 03 05</t>
  </si>
  <si>
    <t>Raivo Nagels</t>
  </si>
  <si>
    <t>2007 04 03</t>
  </si>
  <si>
    <t>Pakylos vyr. teisėjas Rytis Veverskis</t>
  </si>
  <si>
    <t>Teisėjas Mindaugas Slavikas, Živilė Arlauskienė, Andrius Bartkevičius</t>
  </si>
  <si>
    <t xml:space="preserve">                                           Varžybų sekretorė Reda Arlauskaitė</t>
  </si>
  <si>
    <t xml:space="preserve">    </t>
  </si>
  <si>
    <t xml:space="preserve">   </t>
  </si>
  <si>
    <t xml:space="preserve">Vyr. teisėjas </t>
  </si>
  <si>
    <t>Rimantas Slavikas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</si>
</sst>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0.0000"/>
    <numFmt numFmtId="187" formatCode="[$-427]yyyy\ &quot;m.&quot;\ mmmm\ d\ &quot;d.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C09]d\-mm\-yyyy"/>
    <numFmt numFmtId="193" formatCode="yyyy/mm/dd;@"/>
    <numFmt numFmtId="194" formatCode="0.000"/>
    <numFmt numFmtId="195" formatCode="[$€-2]\ ###,000_);[Red]\([$€-2]\ ###,000\)"/>
    <numFmt numFmtId="196" formatCode="0.0"/>
    <numFmt numFmtId="197" formatCode="0;;;@"/>
    <numFmt numFmtId="198" formatCode="d/mm/yyyy"/>
  </numFmts>
  <fonts count="54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sz val="8.75"/>
      <name val="Arial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62"/>
      <name val="Calibri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8"/>
      <color indexed="62"/>
      <name val="Cambria"/>
      <family val="1"/>
    </font>
    <font>
      <b/>
      <sz val="12"/>
      <name val="Verdana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4"/>
      <name val="Verdana"/>
      <family val="2"/>
    </font>
    <font>
      <b/>
      <sz val="11"/>
      <name val="Verdana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sz val="12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indexed="34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b/>
      <sz val="9"/>
      <color rgb="FFFFFF00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double"/>
      <right style="thin">
        <color rgb="FF000000"/>
      </right>
      <top style="thin"/>
      <bottom style="thin">
        <color rgb="FF000000"/>
      </bottom>
    </border>
    <border>
      <left style="double"/>
      <right style="thin">
        <color rgb="FF000000"/>
      </right>
      <top style="thin">
        <color rgb="FF000000"/>
      </top>
      <bottom style="thin">
        <color rgb="FF000000"/>
      </bottom>
    </border>
    <border>
      <left style="double"/>
      <right style="thin"/>
      <top style="thin"/>
      <bottom style="thin">
        <color rgb="FF000000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double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7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" fillId="17" borderId="6" applyNumberFormat="0" applyAlignment="0" applyProtection="0"/>
    <xf numFmtId="0" fontId="3" fillId="7" borderId="7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3" fillId="0" borderId="0">
      <alignment/>
      <protection/>
    </xf>
    <xf numFmtId="0" fontId="6" fillId="19" borderId="6" applyNumberFormat="0" applyAlignment="0" applyProtection="0"/>
    <xf numFmtId="0" fontId="6" fillId="19" borderId="6" applyNumberFormat="0" applyAlignment="0" applyProtection="0"/>
    <xf numFmtId="0" fontId="6" fillId="19" borderId="6" applyNumberFormat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0" fillId="24" borderId="8" applyNumberFormat="0" applyFon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17" borderId="7" applyNumberFormat="0" applyAlignment="0" applyProtection="0"/>
    <xf numFmtId="0" fontId="16" fillId="0" borderId="9" applyNumberFormat="0" applyFill="0" applyAlignment="0" applyProtection="0"/>
    <xf numFmtId="0" fontId="14" fillId="0" borderId="10" applyNumberFormat="0" applyFill="0" applyAlignment="0" applyProtection="0"/>
    <xf numFmtId="0" fontId="5" fillId="25" borderId="11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30" fillId="0" borderId="0" xfId="0" applyFont="1" applyAlignment="1">
      <alignment horizontal="center"/>
    </xf>
    <xf numFmtId="0" fontId="32" fillId="0" borderId="13" xfId="0" applyFont="1" applyBorder="1" applyAlignment="1">
      <alignment horizontal="center" vertical="justify"/>
    </xf>
    <xf numFmtId="0" fontId="0" fillId="0" borderId="0" xfId="0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9" fillId="0" borderId="0" xfId="0" applyFont="1" applyAlignment="1">
      <alignment horizontal="left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4" fillId="0" borderId="13" xfId="0" applyFont="1" applyBorder="1" applyAlignment="1">
      <alignment horizontal="center"/>
    </xf>
    <xf numFmtId="0" fontId="33" fillId="0" borderId="0" xfId="0" applyFont="1" applyBorder="1" applyAlignment="1">
      <alignment horizontal="center" vertical="justify"/>
    </xf>
    <xf numFmtId="0" fontId="32" fillId="0" borderId="1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justify"/>
    </xf>
    <xf numFmtId="0" fontId="37" fillId="0" borderId="13" xfId="0" applyFont="1" applyBorder="1" applyAlignment="1">
      <alignment horizontal="left"/>
    </xf>
    <xf numFmtId="192" fontId="48" fillId="0" borderId="15" xfId="0" applyNumberFormat="1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left"/>
    </xf>
    <xf numFmtId="1" fontId="32" fillId="26" borderId="15" xfId="0" applyNumberFormat="1" applyFont="1" applyFill="1" applyBorder="1" applyAlignment="1" applyProtection="1">
      <alignment horizontal="center" vertical="center"/>
      <protection locked="0"/>
    </xf>
    <xf numFmtId="193" fontId="29" fillId="26" borderId="15" xfId="0" applyNumberFormat="1" applyFont="1" applyFill="1" applyBorder="1" applyAlignment="1" applyProtection="1">
      <alignment horizontal="center" vertical="center"/>
      <protection locked="0"/>
    </xf>
    <xf numFmtId="1" fontId="32" fillId="0" borderId="17" xfId="0" applyNumberFormat="1" applyFont="1" applyFill="1" applyBorder="1" applyAlignment="1" applyProtection="1">
      <alignment horizontal="center" vertical="center"/>
      <protection locked="0"/>
    </xf>
    <xf numFmtId="1" fontId="32" fillId="26" borderId="14" xfId="0" applyNumberFormat="1" applyFont="1" applyFill="1" applyBorder="1" applyAlignment="1" applyProtection="1">
      <alignment horizontal="center" vertical="center"/>
      <protection locked="0"/>
    </xf>
    <xf numFmtId="1" fontId="32" fillId="0" borderId="15" xfId="0" applyNumberFormat="1" applyFont="1" applyFill="1" applyBorder="1" applyAlignment="1" applyProtection="1">
      <alignment horizontal="center" vertical="center"/>
      <protection locked="0"/>
    </xf>
    <xf numFmtId="0" fontId="28" fillId="26" borderId="15" xfId="0" applyFont="1" applyFill="1" applyBorder="1" applyAlignment="1" applyProtection="1">
      <alignment horizontal="left" vertical="center"/>
      <protection locked="0"/>
    </xf>
    <xf numFmtId="14" fontId="29" fillId="26" borderId="15" xfId="0" applyNumberFormat="1" applyFont="1" applyFill="1" applyBorder="1" applyAlignment="1">
      <alignment horizontal="center"/>
    </xf>
    <xf numFmtId="0" fontId="28" fillId="26" borderId="15" xfId="0" applyFont="1" applyFill="1" applyBorder="1" applyAlignment="1">
      <alignment horizontal="left"/>
    </xf>
    <xf numFmtId="193" fontId="29" fillId="0" borderId="18" xfId="0" applyNumberFormat="1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horizontal="left" vertical="center"/>
      <protection locked="0"/>
    </xf>
    <xf numFmtId="0" fontId="28" fillId="26" borderId="18" xfId="0" applyFont="1" applyFill="1" applyBorder="1" applyAlignment="1">
      <alignment horizontal="left"/>
    </xf>
    <xf numFmtId="0" fontId="29" fillId="0" borderId="18" xfId="0" applyFont="1" applyFill="1" applyBorder="1" applyAlignment="1" applyProtection="1">
      <alignment horizontal="center" vertical="center"/>
      <protection locked="0"/>
    </xf>
    <xf numFmtId="0" fontId="28" fillId="0" borderId="15" xfId="0" applyFont="1" applyFill="1" applyBorder="1" applyAlignment="1" applyProtection="1">
      <alignment horizontal="left" vertical="center"/>
      <protection locked="0"/>
    </xf>
    <xf numFmtId="0" fontId="28" fillId="0" borderId="15" xfId="0" applyFont="1" applyBorder="1" applyAlignment="1">
      <alignment horizontal="left"/>
    </xf>
    <xf numFmtId="0" fontId="28" fillId="0" borderId="15" xfId="0" applyFont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/>
    </xf>
    <xf numFmtId="193" fontId="29" fillId="0" borderId="15" xfId="0" applyNumberFormat="1" applyFont="1" applyFill="1" applyBorder="1" applyAlignment="1" applyProtection="1">
      <alignment horizontal="center" vertical="center"/>
      <protection locked="0"/>
    </xf>
    <xf numFmtId="14" fontId="29" fillId="0" borderId="15" xfId="0" applyNumberFormat="1" applyFont="1" applyBorder="1" applyAlignment="1">
      <alignment horizontal="center"/>
    </xf>
    <xf numFmtId="186" fontId="40" fillId="0" borderId="19" xfId="69" applyNumberFormat="1" applyFont="1" applyFill="1" applyBorder="1" applyAlignment="1">
      <alignment horizontal="center" vertical="center"/>
      <protection/>
    </xf>
    <xf numFmtId="0" fontId="32" fillId="26" borderId="18" xfId="0" applyFont="1" applyFill="1" applyBorder="1" applyAlignment="1">
      <alignment horizontal="center"/>
    </xf>
    <xf numFmtId="0" fontId="32" fillId="26" borderId="17" xfId="0" applyFont="1" applyFill="1" applyBorder="1" applyAlignment="1">
      <alignment horizontal="center"/>
    </xf>
    <xf numFmtId="0" fontId="32" fillId="26" borderId="15" xfId="0" applyFont="1" applyFill="1" applyBorder="1" applyAlignment="1">
      <alignment horizontal="center"/>
    </xf>
    <xf numFmtId="1" fontId="32" fillId="0" borderId="18" xfId="0" applyNumberFormat="1" applyFont="1" applyFill="1" applyBorder="1" applyAlignment="1" applyProtection="1">
      <alignment horizontal="center" vertical="center"/>
      <protection locked="0"/>
    </xf>
    <xf numFmtId="1" fontId="32" fillId="0" borderId="20" xfId="0" applyNumberFormat="1" applyFont="1" applyFill="1" applyBorder="1" applyAlignment="1" applyProtection="1">
      <alignment horizontal="center" vertical="center"/>
      <protection locked="0"/>
    </xf>
    <xf numFmtId="0" fontId="32" fillId="26" borderId="15" xfId="0" applyNumberFormat="1" applyFont="1" applyFill="1" applyBorder="1" applyAlignment="1">
      <alignment horizontal="center"/>
    </xf>
    <xf numFmtId="14" fontId="29" fillId="0" borderId="15" xfId="0" applyNumberFormat="1" applyFont="1" applyFill="1" applyBorder="1" applyAlignment="1" applyProtection="1">
      <alignment horizontal="center" vertical="center"/>
      <protection locked="0"/>
    </xf>
    <xf numFmtId="14" fontId="29" fillId="0" borderId="15" xfId="0" applyNumberFormat="1" applyFont="1" applyFill="1" applyBorder="1" applyAlignment="1">
      <alignment horizontal="center"/>
    </xf>
    <xf numFmtId="49" fontId="29" fillId="0" borderId="15" xfId="0" applyNumberFormat="1" applyFont="1" applyFill="1" applyBorder="1" applyAlignment="1" applyProtection="1">
      <alignment horizontal="center" vertical="center"/>
      <protection locked="0"/>
    </xf>
    <xf numFmtId="0" fontId="29" fillId="0" borderId="15" xfId="0" applyFont="1" applyFill="1" applyBorder="1" applyAlignment="1" applyProtection="1">
      <alignment horizontal="center" vertical="center"/>
      <protection locked="0"/>
    </xf>
    <xf numFmtId="0" fontId="28" fillId="0" borderId="15" xfId="0" applyFont="1" applyBorder="1" applyAlignment="1">
      <alignment/>
    </xf>
    <xf numFmtId="0" fontId="29" fillId="26" borderId="15" xfId="0" applyFont="1" applyFill="1" applyBorder="1" applyAlignment="1">
      <alignment horizontal="center"/>
    </xf>
    <xf numFmtId="0" fontId="29" fillId="26" borderId="18" xfId="0" applyFont="1" applyFill="1" applyBorder="1" applyAlignment="1">
      <alignment horizontal="center"/>
    </xf>
    <xf numFmtId="0" fontId="28" fillId="26" borderId="18" xfId="0" applyFont="1" applyFill="1" applyBorder="1" applyAlignment="1" applyProtection="1">
      <alignment horizontal="left" vertical="center"/>
      <protection locked="0"/>
    </xf>
    <xf numFmtId="193" fontId="29" fillId="26" borderId="18" xfId="0" applyNumberFormat="1" applyFont="1" applyFill="1" applyBorder="1" applyAlignment="1" applyProtection="1">
      <alignment horizontal="center" vertical="center"/>
      <protection locked="0"/>
    </xf>
    <xf numFmtId="1" fontId="32" fillId="26" borderId="17" xfId="0" applyNumberFormat="1" applyFont="1" applyFill="1" applyBorder="1" applyAlignment="1" applyProtection="1">
      <alignment horizontal="center" vertical="center"/>
      <protection locked="0"/>
    </xf>
    <xf numFmtId="14" fontId="29" fillId="26" borderId="18" xfId="0" applyNumberFormat="1" applyFont="1" applyFill="1" applyBorder="1" applyAlignment="1">
      <alignment horizontal="center"/>
    </xf>
    <xf numFmtId="0" fontId="29" fillId="26" borderId="15" xfId="0" applyFont="1" applyFill="1" applyBorder="1" applyAlignment="1">
      <alignment horizontal="right" vertical="center"/>
    </xf>
    <xf numFmtId="0" fontId="32" fillId="26" borderId="15" xfId="0" applyFont="1" applyFill="1" applyBorder="1" applyAlignment="1">
      <alignment horizontal="center" vertical="center"/>
    </xf>
    <xf numFmtId="0" fontId="29" fillId="26" borderId="15" xfId="0" applyFont="1" applyFill="1" applyBorder="1" applyAlignment="1" applyProtection="1">
      <alignment horizontal="center" vertical="center"/>
      <protection locked="0"/>
    </xf>
    <xf numFmtId="0" fontId="28" fillId="26" borderId="15" xfId="0" applyFont="1" applyFill="1" applyBorder="1" applyAlignment="1">
      <alignment shrinkToFit="1"/>
    </xf>
    <xf numFmtId="0" fontId="29" fillId="26" borderId="21" xfId="0" applyFont="1" applyFill="1" applyBorder="1" applyAlignment="1">
      <alignment horizontal="center"/>
    </xf>
    <xf numFmtId="1" fontId="32" fillId="26" borderId="18" xfId="0" applyNumberFormat="1" applyFont="1" applyFill="1" applyBorder="1" applyAlignment="1" applyProtection="1">
      <alignment horizontal="center" vertical="center"/>
      <protection locked="0"/>
    </xf>
    <xf numFmtId="1" fontId="32" fillId="26" borderId="20" xfId="0" applyNumberFormat="1" applyFont="1" applyFill="1" applyBorder="1" applyAlignment="1" applyProtection="1">
      <alignment horizontal="center" vertical="center"/>
      <protection locked="0"/>
    </xf>
    <xf numFmtId="0" fontId="28" fillId="26" borderId="15" xfId="0" applyFont="1" applyFill="1" applyBorder="1" applyAlignment="1">
      <alignment/>
    </xf>
    <xf numFmtId="2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26" borderId="18" xfId="0" applyFont="1" applyFill="1" applyBorder="1" applyAlignment="1" applyProtection="1">
      <alignment horizontal="center" vertical="center"/>
      <protection locked="0"/>
    </xf>
    <xf numFmtId="2" fontId="29" fillId="0" borderId="22" xfId="0" applyNumberFormat="1" applyFont="1" applyFill="1" applyBorder="1" applyAlignment="1" applyProtection="1">
      <alignment horizontal="center" vertical="center"/>
      <protection locked="0"/>
    </xf>
    <xf numFmtId="2" fontId="29" fillId="26" borderId="22" xfId="0" applyNumberFormat="1" applyFont="1" applyFill="1" applyBorder="1" applyAlignment="1">
      <alignment horizontal="center"/>
    </xf>
    <xf numFmtId="0" fontId="32" fillId="26" borderId="20" xfId="0" applyFont="1" applyFill="1" applyBorder="1" applyAlignment="1">
      <alignment horizontal="center"/>
    </xf>
    <xf numFmtId="2" fontId="29" fillId="0" borderId="23" xfId="0" applyNumberFormat="1" applyFont="1" applyFill="1" applyBorder="1" applyAlignment="1" applyProtection="1">
      <alignment horizontal="center" vertical="center"/>
      <protection locked="0"/>
    </xf>
    <xf numFmtId="2" fontId="29" fillId="26" borderId="23" xfId="0" applyNumberFormat="1" applyFont="1" applyFill="1" applyBorder="1" applyAlignment="1">
      <alignment horizontal="center"/>
    </xf>
    <xf numFmtId="0" fontId="29" fillId="26" borderId="15" xfId="0" applyFont="1" applyFill="1" applyBorder="1" applyAlignment="1">
      <alignment horizontal="right" vertical="center" wrapText="1"/>
    </xf>
    <xf numFmtId="2" fontId="29" fillId="26" borderId="22" xfId="0" applyNumberFormat="1" applyFont="1" applyFill="1" applyBorder="1" applyAlignment="1" applyProtection="1">
      <alignment horizontal="center" vertical="center"/>
      <protection locked="0"/>
    </xf>
    <xf numFmtId="2" fontId="29" fillId="26" borderId="16" xfId="0" applyNumberFormat="1" applyFont="1" applyFill="1" applyBorder="1" applyAlignment="1">
      <alignment horizontal="center"/>
    </xf>
    <xf numFmtId="2" fontId="29" fillId="26" borderId="2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7" fillId="0" borderId="0" xfId="0" applyFont="1" applyAlignment="1">
      <alignment horizontal="center"/>
    </xf>
    <xf numFmtId="0" fontId="33" fillId="0" borderId="0" xfId="0" applyFont="1" applyAlignment="1">
      <alignment horizontal="left" vertical="justify"/>
    </xf>
    <xf numFmtId="0" fontId="33" fillId="0" borderId="0" xfId="0" applyFont="1" applyAlignment="1">
      <alignment horizontal="center"/>
    </xf>
    <xf numFmtId="1" fontId="37" fillId="26" borderId="15" xfId="69" applyNumberFormat="1" applyFont="1" applyFill="1" applyBorder="1" applyAlignment="1">
      <alignment horizontal="center" vertical="center"/>
      <protection/>
    </xf>
    <xf numFmtId="0" fontId="29" fillId="0" borderId="15" xfId="0" applyFont="1" applyBorder="1" applyAlignment="1">
      <alignment horizontal="center"/>
    </xf>
    <xf numFmtId="1" fontId="32" fillId="26" borderId="24" xfId="0" applyNumberFormat="1" applyFont="1" applyFill="1" applyBorder="1" applyAlignment="1" applyProtection="1">
      <alignment horizontal="center" vertical="center"/>
      <protection locked="0"/>
    </xf>
    <xf numFmtId="1" fontId="32" fillId="26" borderId="25" xfId="0" applyNumberFormat="1" applyFont="1" applyFill="1" applyBorder="1" applyAlignment="1" applyProtection="1">
      <alignment horizontal="center" vertical="center"/>
      <protection locked="0"/>
    </xf>
    <xf numFmtId="0" fontId="32" fillId="26" borderId="17" xfId="0" applyFont="1" applyFill="1" applyBorder="1" applyAlignment="1">
      <alignment horizontal="center" vertical="center"/>
    </xf>
    <xf numFmtId="1" fontId="32" fillId="26" borderId="26" xfId="0" applyNumberFormat="1" applyFont="1" applyFill="1" applyBorder="1" applyAlignment="1" applyProtection="1">
      <alignment horizontal="center" vertical="center"/>
      <protection locked="0"/>
    </xf>
    <xf numFmtId="2" fontId="29" fillId="0" borderId="22" xfId="0" applyNumberFormat="1" applyFont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right" vertical="center"/>
    </xf>
    <xf numFmtId="0" fontId="29" fillId="0" borderId="15" xfId="0" applyFont="1" applyFill="1" applyBorder="1" applyAlignment="1">
      <alignment horizontal="right" vertical="center" wrapText="1"/>
    </xf>
    <xf numFmtId="197" fontId="36" fillId="26" borderId="27" xfId="69" applyNumberFormat="1" applyFont="1" applyFill="1" applyBorder="1" applyAlignment="1">
      <alignment horizontal="center" vertical="center"/>
      <protection/>
    </xf>
    <xf numFmtId="197" fontId="38" fillId="26" borderId="27" xfId="69" applyNumberFormat="1" applyFont="1" applyFill="1" applyBorder="1" applyAlignment="1">
      <alignment horizontal="center" vertical="center"/>
      <protection/>
    </xf>
    <xf numFmtId="197" fontId="39" fillId="26" borderId="28" xfId="69" applyNumberFormat="1" applyFont="1" applyFill="1" applyBorder="1" applyAlignment="1">
      <alignment horizontal="center" vertical="center"/>
      <protection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97" fontId="36" fillId="0" borderId="27" xfId="69" applyNumberFormat="1" applyFont="1" applyFill="1" applyBorder="1" applyAlignment="1">
      <alignment horizontal="center" vertical="center"/>
      <protection/>
    </xf>
    <xf numFmtId="1" fontId="32" fillId="0" borderId="14" xfId="0" applyNumberFormat="1" applyFont="1" applyFill="1" applyBorder="1" applyAlignment="1" applyProtection="1">
      <alignment horizontal="center" vertical="center"/>
      <protection locked="0"/>
    </xf>
    <xf numFmtId="197" fontId="38" fillId="0" borderId="27" xfId="69" applyNumberFormat="1" applyFont="1" applyFill="1" applyBorder="1" applyAlignment="1">
      <alignment horizontal="center" vertical="center"/>
      <protection/>
    </xf>
    <xf numFmtId="197" fontId="39" fillId="0" borderId="28" xfId="69" applyNumberFormat="1" applyFont="1" applyFill="1" applyBorder="1" applyAlignment="1">
      <alignment horizontal="center" vertical="center"/>
      <protection/>
    </xf>
    <xf numFmtId="1" fontId="37" fillId="0" borderId="15" xfId="69" applyNumberFormat="1" applyFont="1" applyFill="1" applyBorder="1" applyAlignment="1">
      <alignment horizontal="center" vertical="center"/>
      <protection/>
    </xf>
    <xf numFmtId="0" fontId="28" fillId="0" borderId="15" xfId="0" applyFont="1" applyFill="1" applyBorder="1" applyAlignment="1">
      <alignment/>
    </xf>
    <xf numFmtId="0" fontId="2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9" fillId="0" borderId="0" xfId="0" applyFont="1" applyFill="1" applyAlignment="1">
      <alignment horizontal="left"/>
    </xf>
    <xf numFmtId="14" fontId="0" fillId="0" borderId="0" xfId="0" applyNumberFormat="1" applyAlignment="1">
      <alignment/>
    </xf>
    <xf numFmtId="0" fontId="29" fillId="26" borderId="21" xfId="0" applyFont="1" applyFill="1" applyBorder="1" applyAlignment="1" applyProtection="1">
      <alignment horizontal="center" vertical="center"/>
      <protection locked="0"/>
    </xf>
    <xf numFmtId="2" fontId="29" fillId="26" borderId="23" xfId="0" applyNumberFormat="1" applyFont="1" applyFill="1" applyBorder="1" applyAlignment="1" applyProtection="1">
      <alignment horizontal="center" vertical="center"/>
      <protection locked="0"/>
    </xf>
    <xf numFmtId="186" fontId="40" fillId="26" borderId="19" xfId="69" applyNumberFormat="1" applyFont="1" applyFill="1" applyBorder="1" applyAlignment="1">
      <alignment horizontal="center" vertical="center"/>
      <protection/>
    </xf>
    <xf numFmtId="14" fontId="29" fillId="26" borderId="15" xfId="0" applyNumberFormat="1" applyFont="1" applyFill="1" applyBorder="1" applyAlignment="1" applyProtection="1">
      <alignment horizontal="center" vertical="center"/>
      <protection locked="0"/>
    </xf>
    <xf numFmtId="0" fontId="35" fillId="26" borderId="15" xfId="0" applyFont="1" applyFill="1" applyBorder="1" applyAlignment="1">
      <alignment shrinkToFit="1"/>
    </xf>
    <xf numFmtId="0" fontId="35" fillId="26" borderId="15" xfId="0" applyFont="1" applyFill="1" applyBorder="1" applyAlignment="1">
      <alignment/>
    </xf>
    <xf numFmtId="0" fontId="35" fillId="0" borderId="15" xfId="0" applyFont="1" applyFill="1" applyBorder="1" applyAlignment="1">
      <alignment/>
    </xf>
    <xf numFmtId="0" fontId="41" fillId="26" borderId="15" xfId="0" applyFont="1" applyFill="1" applyBorder="1" applyAlignment="1">
      <alignment shrinkToFit="1"/>
    </xf>
    <xf numFmtId="2" fontId="29" fillId="26" borderId="16" xfId="0" applyNumberFormat="1" applyFont="1" applyFill="1" applyBorder="1" applyAlignment="1">
      <alignment horizontal="center"/>
    </xf>
    <xf numFmtId="2" fontId="29" fillId="26" borderId="22" xfId="0" applyNumberFormat="1" applyFont="1" applyFill="1" applyBorder="1" applyAlignment="1">
      <alignment horizontal="center"/>
    </xf>
    <xf numFmtId="0" fontId="28" fillId="26" borderId="18" xfId="0" applyFont="1" applyFill="1" applyBorder="1" applyAlignment="1">
      <alignment horizontal="left"/>
    </xf>
    <xf numFmtId="0" fontId="29" fillId="26" borderId="18" xfId="0" applyFont="1" applyFill="1" applyBorder="1" applyAlignment="1">
      <alignment horizontal="center"/>
    </xf>
    <xf numFmtId="193" fontId="29" fillId="26" borderId="18" xfId="0" applyNumberFormat="1" applyFont="1" applyFill="1" applyBorder="1" applyAlignment="1" applyProtection="1">
      <alignment horizontal="center" vertical="center"/>
      <protection locked="0"/>
    </xf>
    <xf numFmtId="2" fontId="29" fillId="26" borderId="22" xfId="0" applyNumberFormat="1" applyFont="1" applyFill="1" applyBorder="1" applyAlignment="1">
      <alignment horizontal="center" vertical="center" wrapText="1"/>
    </xf>
    <xf numFmtId="193" fontId="29" fillId="0" borderId="18" xfId="0" applyNumberFormat="1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horizontal="left" vertical="center"/>
      <protection locked="0"/>
    </xf>
    <xf numFmtId="0" fontId="29" fillId="0" borderId="18" xfId="0" applyFont="1" applyFill="1" applyBorder="1" applyAlignment="1" applyProtection="1">
      <alignment horizontal="center" vertical="center"/>
      <protection locked="0"/>
    </xf>
    <xf numFmtId="2" fontId="29" fillId="0" borderId="22" xfId="0" applyNumberFormat="1" applyFont="1" applyFill="1" applyBorder="1" applyAlignment="1" applyProtection="1">
      <alignment horizontal="center" vertical="center"/>
      <protection locked="0"/>
    </xf>
    <xf numFmtId="0" fontId="29" fillId="26" borderId="15" xfId="0" applyFont="1" applyFill="1" applyBorder="1" applyAlignment="1">
      <alignment horizontal="center" vertical="center"/>
    </xf>
    <xf numFmtId="0" fontId="29" fillId="26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7" fillId="0" borderId="15" xfId="0" applyFont="1" applyBorder="1" applyAlignment="1">
      <alignment/>
    </xf>
    <xf numFmtId="1" fontId="50" fillId="26" borderId="15" xfId="0" applyNumberFormat="1" applyFont="1" applyFill="1" applyBorder="1" applyAlignment="1" applyProtection="1">
      <alignment horizontal="center" vertical="center"/>
      <protection locked="0"/>
    </xf>
    <xf numFmtId="0" fontId="28" fillId="26" borderId="23" xfId="0" applyFont="1" applyFill="1" applyBorder="1" applyAlignment="1">
      <alignment shrinkToFit="1"/>
    </xf>
    <xf numFmtId="0" fontId="35" fillId="26" borderId="23" xfId="0" applyFont="1" applyFill="1" applyBorder="1" applyAlignment="1">
      <alignment shrinkToFit="1"/>
    </xf>
    <xf numFmtId="0" fontId="28" fillId="26" borderId="23" xfId="0" applyFont="1" applyFill="1" applyBorder="1" applyAlignment="1">
      <alignment/>
    </xf>
    <xf numFmtId="0" fontId="28" fillId="0" borderId="23" xfId="0" applyFont="1" applyFill="1" applyBorder="1" applyAlignment="1">
      <alignment/>
    </xf>
    <xf numFmtId="0" fontId="27" fillId="0" borderId="15" xfId="0" applyFont="1" applyBorder="1" applyAlignment="1">
      <alignment horizontal="center"/>
    </xf>
    <xf numFmtId="0" fontId="27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42" fillId="26" borderId="15" xfId="0" applyFont="1" applyFill="1" applyBorder="1" applyAlignment="1" applyProtection="1">
      <alignment horizontal="center" vertical="center"/>
      <protection locked="0"/>
    </xf>
    <xf numFmtId="0" fontId="29" fillId="26" borderId="29" xfId="0" applyFont="1" applyFill="1" applyBorder="1" applyAlignment="1">
      <alignment horizontal="right" vertical="center"/>
    </xf>
    <xf numFmtId="0" fontId="28" fillId="26" borderId="29" xfId="0" applyFont="1" applyFill="1" applyBorder="1" applyAlignment="1" applyProtection="1">
      <alignment horizontal="left" vertical="center"/>
      <protection locked="0"/>
    </xf>
    <xf numFmtId="14" fontId="29" fillId="26" borderId="29" xfId="0" applyNumberFormat="1" applyFont="1" applyFill="1" applyBorder="1" applyAlignment="1" applyProtection="1">
      <alignment horizontal="center" vertical="center"/>
      <protection locked="0"/>
    </xf>
    <xf numFmtId="0" fontId="29" fillId="26" borderId="29" xfId="0" applyFont="1" applyFill="1" applyBorder="1" applyAlignment="1" applyProtection="1">
      <alignment horizontal="center" vertical="center"/>
      <protection locked="0"/>
    </xf>
    <xf numFmtId="2" fontId="29" fillId="26" borderId="30" xfId="0" applyNumberFormat="1" applyFont="1" applyFill="1" applyBorder="1" applyAlignment="1">
      <alignment horizontal="center"/>
    </xf>
    <xf numFmtId="1" fontId="32" fillId="26" borderId="31" xfId="0" applyNumberFormat="1" applyFont="1" applyFill="1" applyBorder="1" applyAlignment="1" applyProtection="1">
      <alignment horizontal="center" vertical="center"/>
      <protection locked="0"/>
    </xf>
    <xf numFmtId="1" fontId="32" fillId="26" borderId="29" xfId="0" applyNumberFormat="1" applyFont="1" applyFill="1" applyBorder="1" applyAlignment="1" applyProtection="1">
      <alignment horizontal="center" vertical="center"/>
      <protection locked="0"/>
    </xf>
    <xf numFmtId="197" fontId="36" fillId="26" borderId="32" xfId="69" applyNumberFormat="1" applyFont="1" applyFill="1" applyBorder="1" applyAlignment="1">
      <alignment horizontal="center" vertical="center"/>
      <protection/>
    </xf>
    <xf numFmtId="197" fontId="38" fillId="26" borderId="32" xfId="69" applyNumberFormat="1" applyFont="1" applyFill="1" applyBorder="1" applyAlignment="1">
      <alignment horizontal="center" vertical="center"/>
      <protection/>
    </xf>
    <xf numFmtId="197" fontId="39" fillId="26" borderId="33" xfId="69" applyNumberFormat="1" applyFont="1" applyFill="1" applyBorder="1" applyAlignment="1">
      <alignment horizontal="center" vertical="center"/>
      <protection/>
    </xf>
    <xf numFmtId="1" fontId="37" fillId="26" borderId="29" xfId="69" applyNumberFormat="1" applyFont="1" applyFill="1" applyBorder="1" applyAlignment="1">
      <alignment horizontal="center" vertical="center"/>
      <protection/>
    </xf>
    <xf numFmtId="186" fontId="40" fillId="26" borderId="34" xfId="69" applyNumberFormat="1" applyFont="1" applyFill="1" applyBorder="1" applyAlignment="1">
      <alignment horizontal="center" vertical="center"/>
      <protection/>
    </xf>
    <xf numFmtId="0" fontId="28" fillId="26" borderId="29" xfId="0" applyFont="1" applyFill="1" applyBorder="1" applyAlignment="1">
      <alignment shrinkToFit="1"/>
    </xf>
    <xf numFmtId="0" fontId="29" fillId="26" borderId="21" xfId="0" applyFont="1" applyFill="1" applyBorder="1" applyAlignment="1">
      <alignment horizontal="right" vertical="center"/>
    </xf>
    <xf numFmtId="0" fontId="28" fillId="26" borderId="21" xfId="0" applyFont="1" applyFill="1" applyBorder="1" applyAlignment="1" applyProtection="1">
      <alignment horizontal="left" vertical="center"/>
      <protection locked="0"/>
    </xf>
    <xf numFmtId="14" fontId="29" fillId="26" borderId="21" xfId="0" applyNumberFormat="1" applyFont="1" applyFill="1" applyBorder="1" applyAlignment="1" applyProtection="1">
      <alignment horizontal="center" vertical="center"/>
      <protection locked="0"/>
    </xf>
    <xf numFmtId="2" fontId="29" fillId="26" borderId="35" xfId="0" applyNumberFormat="1" applyFont="1" applyFill="1" applyBorder="1" applyAlignment="1">
      <alignment horizontal="center"/>
    </xf>
    <xf numFmtId="1" fontId="32" fillId="26" borderId="36" xfId="0" applyNumberFormat="1" applyFont="1" applyFill="1" applyBorder="1" applyAlignment="1" applyProtection="1">
      <alignment horizontal="center" vertical="center"/>
      <protection locked="0"/>
    </xf>
    <xf numFmtId="197" fontId="36" fillId="26" borderId="37" xfId="69" applyNumberFormat="1" applyFont="1" applyFill="1" applyBorder="1" applyAlignment="1">
      <alignment horizontal="center" vertical="center"/>
      <protection/>
    </xf>
    <xf numFmtId="197" fontId="38" fillId="26" borderId="37" xfId="69" applyNumberFormat="1" applyFont="1" applyFill="1" applyBorder="1" applyAlignment="1">
      <alignment horizontal="center" vertical="center"/>
      <protection/>
    </xf>
    <xf numFmtId="197" fontId="39" fillId="26" borderId="38" xfId="69" applyNumberFormat="1" applyFont="1" applyFill="1" applyBorder="1" applyAlignment="1">
      <alignment horizontal="center" vertical="center"/>
      <protection/>
    </xf>
    <xf numFmtId="1" fontId="37" fillId="26" borderId="21" xfId="69" applyNumberFormat="1" applyFont="1" applyFill="1" applyBorder="1" applyAlignment="1">
      <alignment horizontal="center" vertical="center"/>
      <protection/>
    </xf>
    <xf numFmtId="186" fontId="40" fillId="26" borderId="39" xfId="69" applyNumberFormat="1" applyFont="1" applyFill="1" applyBorder="1" applyAlignment="1">
      <alignment horizontal="center" vertical="center"/>
      <protection/>
    </xf>
    <xf numFmtId="0" fontId="28" fillId="26" borderId="21" xfId="0" applyFont="1" applyFill="1" applyBorder="1" applyAlignment="1">
      <alignment shrinkToFit="1"/>
    </xf>
    <xf numFmtId="0" fontId="0" fillId="0" borderId="15" xfId="0" applyBorder="1" applyAlignment="1">
      <alignment horizontal="left"/>
    </xf>
    <xf numFmtId="0" fontId="29" fillId="0" borderId="15" xfId="0" applyFont="1" applyBorder="1" applyAlignment="1">
      <alignment horizontal="left"/>
    </xf>
    <xf numFmtId="0" fontId="29" fillId="26" borderId="29" xfId="0" applyFont="1" applyFill="1" applyBorder="1" applyAlignment="1">
      <alignment horizontal="right" vertical="center" wrapText="1"/>
    </xf>
    <xf numFmtId="0" fontId="28" fillId="0" borderId="29" xfId="0" applyFont="1" applyFill="1" applyBorder="1" applyAlignment="1" applyProtection="1">
      <alignment horizontal="left" vertical="center"/>
      <protection locked="0"/>
    </xf>
    <xf numFmtId="193" fontId="29" fillId="0" borderId="29" xfId="0" applyNumberFormat="1" applyFont="1" applyFill="1" applyBorder="1" applyAlignment="1" applyProtection="1">
      <alignment horizontal="center" vertical="center"/>
      <protection locked="0"/>
    </xf>
    <xf numFmtId="0" fontId="29" fillId="0" borderId="29" xfId="0" applyFont="1" applyFill="1" applyBorder="1" applyAlignment="1" applyProtection="1">
      <alignment horizontal="center" vertical="center"/>
      <protection locked="0"/>
    </xf>
    <xf numFmtId="2" fontId="29" fillId="0" borderId="40" xfId="0" applyNumberFormat="1" applyFont="1" applyFill="1" applyBorder="1" applyAlignment="1" applyProtection="1">
      <alignment horizontal="center" vertical="center"/>
      <protection locked="0"/>
    </xf>
    <xf numFmtId="2" fontId="29" fillId="26" borderId="15" xfId="0" applyNumberFormat="1" applyFont="1" applyFill="1" applyBorder="1" applyAlignment="1">
      <alignment horizontal="center"/>
    </xf>
    <xf numFmtId="197" fontId="36" fillId="26" borderId="15" xfId="69" applyNumberFormat="1" applyFont="1" applyFill="1" applyBorder="1" applyAlignment="1">
      <alignment horizontal="center" vertical="center"/>
      <protection/>
    </xf>
    <xf numFmtId="197" fontId="38" fillId="26" borderId="15" xfId="69" applyNumberFormat="1" applyFont="1" applyFill="1" applyBorder="1" applyAlignment="1">
      <alignment horizontal="center" vertical="center"/>
      <protection/>
    </xf>
    <xf numFmtId="197" fontId="39" fillId="26" borderId="15" xfId="69" applyNumberFormat="1" applyFont="1" applyFill="1" applyBorder="1" applyAlignment="1">
      <alignment horizontal="center" vertical="center"/>
      <protection/>
    </xf>
    <xf numFmtId="186" fontId="40" fillId="26" borderId="15" xfId="69" applyNumberFormat="1" applyFont="1" applyFill="1" applyBorder="1" applyAlignment="1">
      <alignment horizontal="center" vertical="center"/>
      <protection/>
    </xf>
    <xf numFmtId="0" fontId="29" fillId="26" borderId="0" xfId="0" applyFont="1" applyFill="1" applyAlignment="1">
      <alignment horizontal="center"/>
    </xf>
    <xf numFmtId="1" fontId="50" fillId="26" borderId="21" xfId="0" applyNumberFormat="1" applyFont="1" applyFill="1" applyBorder="1" applyAlignment="1" applyProtection="1">
      <alignment horizontal="center" vertical="center"/>
      <protection locked="0"/>
    </xf>
    <xf numFmtId="1" fontId="50" fillId="26" borderId="29" xfId="0" applyNumberFormat="1" applyFont="1" applyFill="1" applyBorder="1" applyAlignment="1" applyProtection="1">
      <alignment horizontal="center" vertical="center"/>
      <protection locked="0"/>
    </xf>
    <xf numFmtId="197" fontId="36" fillId="26" borderId="34" xfId="69" applyNumberFormat="1" applyFont="1" applyFill="1" applyBorder="1" applyAlignment="1">
      <alignment horizontal="center" vertical="center"/>
      <protection/>
    </xf>
    <xf numFmtId="0" fontId="27" fillId="0" borderId="15" xfId="0" applyFont="1" applyBorder="1" applyAlignment="1">
      <alignment horizontal="left" vertical="center"/>
    </xf>
    <xf numFmtId="1" fontId="51" fillId="26" borderId="15" xfId="0" applyNumberFormat="1" applyFont="1" applyFill="1" applyBorder="1" applyAlignment="1" applyProtection="1">
      <alignment horizontal="center" vertical="center"/>
      <protection locked="0"/>
    </xf>
    <xf numFmtId="1" fontId="52" fillId="26" borderId="15" xfId="0" applyNumberFormat="1" applyFont="1" applyFill="1" applyBorder="1" applyAlignment="1" applyProtection="1">
      <alignment horizontal="center" vertical="center"/>
      <protection locked="0"/>
    </xf>
    <xf numFmtId="1" fontId="51" fillId="26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left"/>
    </xf>
    <xf numFmtId="1" fontId="52" fillId="26" borderId="21" xfId="0" applyNumberFormat="1" applyFont="1" applyFill="1" applyBorder="1" applyAlignment="1" applyProtection="1">
      <alignment horizontal="center" vertical="center"/>
      <protection locked="0"/>
    </xf>
    <xf numFmtId="0" fontId="53" fillId="26" borderId="21" xfId="0" applyFont="1" applyFill="1" applyBorder="1" applyAlignment="1" applyProtection="1">
      <alignment horizontal="left" vertical="center"/>
      <protection locked="0"/>
    </xf>
    <xf numFmtId="0" fontId="29" fillId="0" borderId="15" xfId="0" applyFont="1" applyBorder="1" applyAlignment="1">
      <alignment horizontal="right"/>
    </xf>
    <xf numFmtId="0" fontId="29" fillId="0" borderId="0" xfId="0" applyFont="1" applyAlignment="1">
      <alignment horizontal="right"/>
    </xf>
    <xf numFmtId="0" fontId="0" fillId="26" borderId="15" xfId="0" applyFont="1" applyFill="1" applyBorder="1" applyAlignment="1">
      <alignment shrinkToFit="1"/>
    </xf>
    <xf numFmtId="0" fontId="32" fillId="0" borderId="17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33" fillId="0" borderId="0" xfId="0" applyFont="1" applyAlignment="1">
      <alignment horizontal="center" vertical="justify"/>
    </xf>
    <xf numFmtId="0" fontId="32" fillId="0" borderId="41" xfId="0" applyFont="1" applyBorder="1" applyAlignment="1">
      <alignment horizontal="center" vertical="justify"/>
    </xf>
    <xf numFmtId="0" fontId="32" fillId="0" borderId="13" xfId="0" applyFont="1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32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13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49" fontId="3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1" fillId="0" borderId="13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2" fontId="27" fillId="0" borderId="15" xfId="0" applyNumberFormat="1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</cellXfs>
  <cellStyles count="8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_BuiltIn_Neutralus" xfId="40"/>
    <cellStyle name="Explanatory Text" xfId="41"/>
    <cellStyle name="Explanatory Text 2" xfId="42"/>
    <cellStyle name="Explanatory Text 3" xfId="43"/>
    <cellStyle name="Geras" xfId="44"/>
    <cellStyle name="Good" xfId="45"/>
    <cellStyle name="Good 2" xfId="46"/>
    <cellStyle name="Good 3" xfId="47"/>
    <cellStyle name="Heading 1" xfId="48"/>
    <cellStyle name="Heading 1 2" xfId="49"/>
    <cellStyle name="Heading 1 3" xfId="50"/>
    <cellStyle name="Heading 2" xfId="51"/>
    <cellStyle name="Heading 2 2" xfId="52"/>
    <cellStyle name="Heading 2 3" xfId="53"/>
    <cellStyle name="Heading 3" xfId="54"/>
    <cellStyle name="Heading 3 2" xfId="55"/>
    <cellStyle name="Heading 3 3" xfId="56"/>
    <cellStyle name="Heading 4" xfId="57"/>
    <cellStyle name="Heading 4 2" xfId="58"/>
    <cellStyle name="Heading 4 3" xfId="59"/>
    <cellStyle name="Hyperlink" xfId="60"/>
    <cellStyle name="Įprastas 2" xfId="61"/>
    <cellStyle name="Įprastas 3" xfId="62"/>
    <cellStyle name="Įspėjimo tekstas" xfId="63"/>
    <cellStyle name="Išvestis" xfId="64"/>
    <cellStyle name="Įvestis" xfId="65"/>
    <cellStyle name="Comma" xfId="66"/>
    <cellStyle name="Comma [0]" xfId="67"/>
    <cellStyle name="Neutralus" xfId="68"/>
    <cellStyle name="normálne_liga2001" xfId="69"/>
    <cellStyle name="Output" xfId="70"/>
    <cellStyle name="Output 2" xfId="71"/>
    <cellStyle name="Output 3" xfId="72"/>
    <cellStyle name="Paryškinimas 1" xfId="73"/>
    <cellStyle name="Paryškinimas 2" xfId="74"/>
    <cellStyle name="Paryškinimas 3" xfId="75"/>
    <cellStyle name="Paryškinimas 4" xfId="76"/>
    <cellStyle name="Paryškinimas 5" xfId="77"/>
    <cellStyle name="Paryškinimas 6" xfId="78"/>
    <cellStyle name="Pastaba" xfId="79"/>
    <cellStyle name="Pavadinimas" xfId="80"/>
    <cellStyle name="Percent" xfId="81"/>
    <cellStyle name="Skaičiavimas" xfId="82"/>
    <cellStyle name="Suma" xfId="83"/>
    <cellStyle name="Susietas langelis" xfId="84"/>
    <cellStyle name="Tikrinimo langelis" xfId="85"/>
    <cellStyle name="Title" xfId="86"/>
    <cellStyle name="Title 2" xfId="87"/>
    <cellStyle name="Title 3" xfId="88"/>
    <cellStyle name="Total" xfId="89"/>
    <cellStyle name="Total 2" xfId="90"/>
    <cellStyle name="Total 3" xfId="91"/>
    <cellStyle name="Currency" xfId="92"/>
    <cellStyle name="Currency [0]" xfId="93"/>
    <cellStyle name="Warning Text" xfId="94"/>
    <cellStyle name="Warning Text 2" xfId="95"/>
    <cellStyle name="Warning Text 3" xfId="96"/>
  </cellStyles>
  <dxfs count="436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apas13">
    <tabColor rgb="FF00B0F0"/>
    <pageSetUpPr fitToPage="1"/>
  </sheetPr>
  <dimension ref="A1:R34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hidden="1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60" customHeight="1">
      <c r="A1" s="205" t="s">
        <v>19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1"/>
    </row>
    <row r="2" spans="1:18" ht="27" customHeight="1">
      <c r="A2" s="207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1"/>
    </row>
    <row r="3" spans="1:18" ht="18" customHeight="1">
      <c r="A3" s="209" t="s">
        <v>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1"/>
    </row>
    <row r="4" ht="16.5" customHeight="1"/>
    <row r="5" spans="1:18" ht="19.5" customHeight="1">
      <c r="A5" s="210" t="s">
        <v>22</v>
      </c>
      <c r="B5" s="210"/>
      <c r="C5" s="210"/>
      <c r="D5" s="16"/>
      <c r="E5" s="76"/>
      <c r="F5" s="210" t="s">
        <v>21</v>
      </c>
      <c r="G5" s="210"/>
      <c r="H5" s="210"/>
      <c r="I5" s="10"/>
      <c r="J5" s="211" t="s">
        <v>20</v>
      </c>
      <c r="K5" s="212"/>
      <c r="L5" s="212"/>
      <c r="M5" s="10"/>
      <c r="N5" s="10"/>
      <c r="O5" s="10"/>
      <c r="P5" s="11"/>
      <c r="R5" s="14"/>
    </row>
    <row r="6" spans="1:18" ht="22.5" customHeight="1">
      <c r="A6" s="193" t="s">
        <v>1</v>
      </c>
      <c r="B6" s="193"/>
      <c r="C6" s="193"/>
      <c r="D6" s="77"/>
      <c r="E6" s="78"/>
      <c r="F6" s="194" t="s">
        <v>2</v>
      </c>
      <c r="G6" s="194"/>
      <c r="H6" s="194"/>
      <c r="I6" s="10"/>
      <c r="J6" s="195" t="s">
        <v>3</v>
      </c>
      <c r="K6" s="195"/>
      <c r="L6" s="196"/>
      <c r="M6" s="2"/>
      <c r="N6" s="10"/>
      <c r="O6" s="10"/>
      <c r="P6" s="12" t="s">
        <v>4</v>
      </c>
      <c r="R6" s="15"/>
    </row>
    <row r="7" spans="1:18" ht="15" customHeight="1">
      <c r="A7" s="197" t="s">
        <v>5</v>
      </c>
      <c r="B7" s="198" t="s">
        <v>6</v>
      </c>
      <c r="C7" s="197" t="s">
        <v>7</v>
      </c>
      <c r="D7" s="199" t="s">
        <v>2</v>
      </c>
      <c r="E7" s="201" t="s">
        <v>8</v>
      </c>
      <c r="F7" s="202" t="s">
        <v>9</v>
      </c>
      <c r="G7" s="203"/>
      <c r="H7" s="203"/>
      <c r="I7" s="204"/>
      <c r="J7" s="202" t="s">
        <v>10</v>
      </c>
      <c r="K7" s="203"/>
      <c r="L7" s="203"/>
      <c r="M7" s="204"/>
      <c r="N7" s="186" t="s">
        <v>11</v>
      </c>
      <c r="O7" s="187" t="s">
        <v>12</v>
      </c>
      <c r="P7" s="189" t="s">
        <v>13</v>
      </c>
      <c r="Q7" s="191" t="s">
        <v>14</v>
      </c>
      <c r="R7"/>
    </row>
    <row r="8" spans="1:17" s="3" customFormat="1" ht="15" customHeight="1">
      <c r="A8" s="197"/>
      <c r="B8" s="198"/>
      <c r="C8" s="197"/>
      <c r="D8" s="200"/>
      <c r="E8" s="201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186"/>
      <c r="O8" s="188"/>
      <c r="P8" s="190"/>
      <c r="Q8" s="192"/>
    </row>
    <row r="9" spans="1:18" ht="15" customHeight="1">
      <c r="A9" s="86">
        <v>1</v>
      </c>
      <c r="B9" s="32"/>
      <c r="C9" s="36"/>
      <c r="D9" s="48"/>
      <c r="E9" s="70"/>
      <c r="F9" s="81"/>
      <c r="G9" s="61"/>
      <c r="H9" s="61"/>
      <c r="I9" s="88">
        <f aca="true" t="shared" si="0" ref="I9:I34">MAX(F9:H9)</f>
        <v>0</v>
      </c>
      <c r="J9" s="23"/>
      <c r="K9" s="20"/>
      <c r="L9" s="20"/>
      <c r="M9" s="89">
        <f aca="true" t="shared" si="1" ref="M9:M34">MAX(J9:L9)</f>
        <v>0</v>
      </c>
      <c r="N9" s="90">
        <f aca="true" t="shared" si="2" ref="N9:N34">SUM(I9,M9)</f>
        <v>0</v>
      </c>
      <c r="O9" s="79"/>
      <c r="P9" s="38">
        <f>IF(ISERROR(N9*10^(0.75194503*(LOG10(E9/175.508))^2)),"",N9*10^(0.75194503*(LOG10(E9/175.508))^2))</f>
      </c>
      <c r="Q9" s="59"/>
      <c r="R9"/>
    </row>
    <row r="10" spans="1:18" ht="15" customHeight="1">
      <c r="A10" s="86">
        <v>2</v>
      </c>
      <c r="B10" s="32"/>
      <c r="C10" s="36"/>
      <c r="D10" s="48"/>
      <c r="E10" s="69"/>
      <c r="F10" s="82"/>
      <c r="G10" s="61"/>
      <c r="H10" s="61"/>
      <c r="I10" s="88">
        <f t="shared" si="0"/>
        <v>0</v>
      </c>
      <c r="J10" s="23"/>
      <c r="K10" s="20"/>
      <c r="L10" s="20"/>
      <c r="M10" s="89">
        <f t="shared" si="1"/>
        <v>0</v>
      </c>
      <c r="N10" s="90">
        <f t="shared" si="2"/>
        <v>0</v>
      </c>
      <c r="O10" s="79"/>
      <c r="P10" s="38">
        <f aca="true" t="shared" si="3" ref="P10:P34">IF(ISERROR(N10*10^(0.75194503*(LOG10(E10/175.508))^2)),"",N10*10^(0.75194503*(LOG10(E10/175.508))^2))</f>
      </c>
      <c r="Q10" s="63"/>
      <c r="R10"/>
    </row>
    <row r="11" spans="1:18" ht="15" customHeight="1">
      <c r="A11" s="87">
        <v>3</v>
      </c>
      <c r="B11" s="27"/>
      <c r="C11" s="26"/>
      <c r="D11" s="50"/>
      <c r="E11" s="70"/>
      <c r="F11" s="23"/>
      <c r="G11" s="20"/>
      <c r="H11" s="20"/>
      <c r="I11" s="88">
        <f t="shared" si="0"/>
        <v>0</v>
      </c>
      <c r="J11" s="23"/>
      <c r="K11" s="20"/>
      <c r="L11" s="20"/>
      <c r="M11" s="89">
        <f t="shared" si="1"/>
        <v>0</v>
      </c>
      <c r="N11" s="90">
        <f t="shared" si="2"/>
        <v>0</v>
      </c>
      <c r="O11" s="79"/>
      <c r="P11" s="38">
        <f t="shared" si="3"/>
      </c>
      <c r="Q11" s="63"/>
      <c r="R11"/>
    </row>
    <row r="12" spans="1:18" ht="15" customHeight="1">
      <c r="A12" s="86">
        <v>4</v>
      </c>
      <c r="B12" s="32"/>
      <c r="C12" s="36"/>
      <c r="D12" s="48"/>
      <c r="E12" s="69"/>
      <c r="F12" s="23"/>
      <c r="G12" s="20"/>
      <c r="H12" s="20"/>
      <c r="I12" s="88">
        <f t="shared" si="0"/>
        <v>0</v>
      </c>
      <c r="J12" s="23"/>
      <c r="K12" s="20"/>
      <c r="L12" s="20"/>
      <c r="M12" s="89">
        <f t="shared" si="1"/>
        <v>0</v>
      </c>
      <c r="N12" s="90">
        <f t="shared" si="2"/>
        <v>0</v>
      </c>
      <c r="O12" s="79"/>
      <c r="P12" s="38">
        <f t="shared" si="3"/>
      </c>
      <c r="Q12" s="49"/>
      <c r="R12"/>
    </row>
    <row r="13" spans="1:17" ht="15" customHeight="1">
      <c r="A13" s="86">
        <v>5</v>
      </c>
      <c r="B13" s="27"/>
      <c r="C13" s="21"/>
      <c r="D13" s="60"/>
      <c r="E13" s="70"/>
      <c r="F13" s="84"/>
      <c r="G13" s="20"/>
      <c r="H13" s="20"/>
      <c r="I13" s="88">
        <f t="shared" si="0"/>
        <v>0</v>
      </c>
      <c r="J13" s="23"/>
      <c r="K13" s="20"/>
      <c r="L13" s="20"/>
      <c r="M13" s="89">
        <f t="shared" si="1"/>
        <v>0</v>
      </c>
      <c r="N13" s="90">
        <f t="shared" si="2"/>
        <v>0</v>
      </c>
      <c r="O13" s="79"/>
      <c r="P13" s="38">
        <f t="shared" si="3"/>
      </c>
      <c r="Q13" s="27"/>
    </row>
    <row r="14" spans="1:17" ht="15" customHeight="1">
      <c r="A14" s="87">
        <v>6</v>
      </c>
      <c r="B14" s="19"/>
      <c r="C14" s="17"/>
      <c r="D14" s="18"/>
      <c r="E14" s="73"/>
      <c r="F14" s="62"/>
      <c r="G14" s="61"/>
      <c r="H14" s="61"/>
      <c r="I14" s="88">
        <f t="shared" si="0"/>
        <v>0</v>
      </c>
      <c r="J14" s="23"/>
      <c r="K14" s="20"/>
      <c r="L14" s="20"/>
      <c r="M14" s="89">
        <f t="shared" si="1"/>
        <v>0</v>
      </c>
      <c r="N14" s="90">
        <f t="shared" si="2"/>
        <v>0</v>
      </c>
      <c r="O14" s="79"/>
      <c r="P14" s="38">
        <f t="shared" si="3"/>
      </c>
      <c r="Q14" s="63"/>
    </row>
    <row r="15" spans="1:17" ht="15" customHeight="1">
      <c r="A15" s="86">
        <v>7</v>
      </c>
      <c r="B15" s="32"/>
      <c r="C15" s="45"/>
      <c r="D15" s="48"/>
      <c r="E15" s="73"/>
      <c r="F15" s="54"/>
      <c r="G15" s="20"/>
      <c r="H15" s="20"/>
      <c r="I15" s="88">
        <f t="shared" si="0"/>
        <v>0</v>
      </c>
      <c r="J15" s="23"/>
      <c r="K15" s="20"/>
      <c r="L15" s="20"/>
      <c r="M15" s="89">
        <f t="shared" si="1"/>
        <v>0</v>
      </c>
      <c r="N15" s="90">
        <f t="shared" si="2"/>
        <v>0</v>
      </c>
      <c r="O15" s="79"/>
      <c r="P15" s="38">
        <f t="shared" si="3"/>
      </c>
      <c r="Q15" s="63"/>
    </row>
    <row r="16" spans="1:17" ht="15" customHeight="1">
      <c r="A16" s="86">
        <v>8</v>
      </c>
      <c r="B16" s="32"/>
      <c r="C16" s="36"/>
      <c r="D16" s="48"/>
      <c r="E16" s="64"/>
      <c r="F16" s="54"/>
      <c r="G16" s="20"/>
      <c r="H16" s="20"/>
      <c r="I16" s="88">
        <f t="shared" si="0"/>
        <v>0</v>
      </c>
      <c r="J16" s="23"/>
      <c r="K16" s="20"/>
      <c r="L16" s="20"/>
      <c r="M16" s="89">
        <f t="shared" si="1"/>
        <v>0</v>
      </c>
      <c r="N16" s="90">
        <f t="shared" si="2"/>
        <v>0</v>
      </c>
      <c r="O16" s="79"/>
      <c r="P16" s="38">
        <f t="shared" si="3"/>
      </c>
      <c r="Q16" s="33"/>
    </row>
    <row r="17" spans="1:17" ht="15" customHeight="1">
      <c r="A17" s="86">
        <v>9</v>
      </c>
      <c r="B17" s="35"/>
      <c r="C17" s="46"/>
      <c r="D17" s="80"/>
      <c r="E17" s="73"/>
      <c r="F17" s="62"/>
      <c r="G17" s="61"/>
      <c r="H17" s="61"/>
      <c r="I17" s="88">
        <f t="shared" si="0"/>
        <v>0</v>
      </c>
      <c r="J17" s="23"/>
      <c r="K17" s="20"/>
      <c r="L17" s="20"/>
      <c r="M17" s="89">
        <f t="shared" si="1"/>
        <v>0</v>
      </c>
      <c r="N17" s="90">
        <f t="shared" si="2"/>
        <v>0</v>
      </c>
      <c r="O17" s="79"/>
      <c r="P17" s="38">
        <f t="shared" si="3"/>
      </c>
      <c r="Q17" s="63"/>
    </row>
    <row r="18" spans="1:17" ht="15" customHeight="1">
      <c r="A18" s="56">
        <v>10</v>
      </c>
      <c r="B18" s="29"/>
      <c r="C18" s="28"/>
      <c r="D18" s="31"/>
      <c r="E18" s="67"/>
      <c r="F18" s="62"/>
      <c r="G18" s="61"/>
      <c r="H18" s="61"/>
      <c r="I18" s="88">
        <f t="shared" si="0"/>
        <v>0</v>
      </c>
      <c r="J18" s="23"/>
      <c r="K18" s="20"/>
      <c r="L18" s="20"/>
      <c r="M18" s="89">
        <f t="shared" si="1"/>
        <v>0</v>
      </c>
      <c r="N18" s="90">
        <f t="shared" si="2"/>
        <v>0</v>
      </c>
      <c r="O18" s="79"/>
      <c r="P18" s="38">
        <f t="shared" si="3"/>
      </c>
      <c r="Q18" s="63"/>
    </row>
    <row r="19" spans="1:17" ht="15" customHeight="1">
      <c r="A19" s="71">
        <v>11</v>
      </c>
      <c r="B19" s="52"/>
      <c r="C19" s="53"/>
      <c r="D19" s="65"/>
      <c r="E19" s="72"/>
      <c r="F19" s="68"/>
      <c r="G19" s="39"/>
      <c r="H19" s="39"/>
      <c r="I19" s="88">
        <f t="shared" si="0"/>
        <v>0</v>
      </c>
      <c r="J19" s="23"/>
      <c r="K19" s="20"/>
      <c r="L19" s="20"/>
      <c r="M19" s="89">
        <f t="shared" si="1"/>
        <v>0</v>
      </c>
      <c r="N19" s="90">
        <f t="shared" si="2"/>
        <v>0</v>
      </c>
      <c r="O19" s="79"/>
      <c r="P19" s="38">
        <f t="shared" si="3"/>
      </c>
      <c r="Q19" s="27"/>
    </row>
    <row r="20" spans="1:17" ht="15" customHeight="1">
      <c r="A20" s="86">
        <v>12</v>
      </c>
      <c r="B20" s="27"/>
      <c r="C20" s="26"/>
      <c r="D20" s="50"/>
      <c r="E20" s="67"/>
      <c r="F20" s="62"/>
      <c r="G20" s="61"/>
      <c r="H20" s="61"/>
      <c r="I20" s="88">
        <f t="shared" si="0"/>
        <v>0</v>
      </c>
      <c r="J20" s="23"/>
      <c r="K20" s="20"/>
      <c r="L20" s="20"/>
      <c r="M20" s="89">
        <f t="shared" si="1"/>
        <v>0</v>
      </c>
      <c r="N20" s="90">
        <f t="shared" si="2"/>
        <v>0</v>
      </c>
      <c r="O20" s="79"/>
      <c r="P20" s="38">
        <f t="shared" si="3"/>
      </c>
      <c r="Q20" s="63"/>
    </row>
    <row r="21" spans="1:17" ht="15" customHeight="1">
      <c r="A21" s="86">
        <v>13</v>
      </c>
      <c r="B21" s="32"/>
      <c r="C21" s="36"/>
      <c r="D21" s="48"/>
      <c r="E21" s="66"/>
      <c r="F21" s="43"/>
      <c r="G21" s="42"/>
      <c r="H21" s="42"/>
      <c r="I21" s="88">
        <f t="shared" si="0"/>
        <v>0</v>
      </c>
      <c r="J21" s="23"/>
      <c r="K21" s="20"/>
      <c r="L21" s="20"/>
      <c r="M21" s="89">
        <f t="shared" si="1"/>
        <v>0</v>
      </c>
      <c r="N21" s="90">
        <f t="shared" si="2"/>
        <v>0</v>
      </c>
      <c r="O21" s="79"/>
      <c r="P21" s="38">
        <f t="shared" si="3"/>
      </c>
      <c r="Q21" s="49"/>
    </row>
    <row r="22" spans="1:17" ht="15" customHeight="1">
      <c r="A22" s="56">
        <v>14</v>
      </c>
      <c r="B22" s="30"/>
      <c r="C22" s="53"/>
      <c r="D22" s="51"/>
      <c r="E22" s="74"/>
      <c r="F22" s="62"/>
      <c r="G22" s="61"/>
      <c r="H22" s="61"/>
      <c r="I22" s="88">
        <f t="shared" si="0"/>
        <v>0</v>
      </c>
      <c r="J22" s="23"/>
      <c r="K22" s="20"/>
      <c r="L22" s="20"/>
      <c r="M22" s="89">
        <f t="shared" si="1"/>
        <v>0</v>
      </c>
      <c r="N22" s="90">
        <f t="shared" si="2"/>
        <v>0</v>
      </c>
      <c r="O22" s="79"/>
      <c r="P22" s="38">
        <f t="shared" si="3"/>
      </c>
      <c r="Q22" s="27"/>
    </row>
    <row r="23" spans="1:17" ht="15" customHeight="1">
      <c r="A23" s="71">
        <v>15</v>
      </c>
      <c r="B23" s="29"/>
      <c r="C23" s="28"/>
      <c r="D23" s="31"/>
      <c r="E23" s="67"/>
      <c r="F23" s="62"/>
      <c r="G23" s="61"/>
      <c r="H23" s="61"/>
      <c r="I23" s="88">
        <f t="shared" si="0"/>
        <v>0</v>
      </c>
      <c r="J23" s="23"/>
      <c r="K23" s="20"/>
      <c r="L23" s="20"/>
      <c r="M23" s="89">
        <f t="shared" si="1"/>
        <v>0</v>
      </c>
      <c r="N23" s="90">
        <f t="shared" si="2"/>
        <v>0</v>
      </c>
      <c r="O23" s="79"/>
      <c r="P23" s="38">
        <f t="shared" si="3"/>
      </c>
      <c r="Q23" s="63"/>
    </row>
    <row r="24" spans="1:17" ht="15" customHeight="1">
      <c r="A24" s="86">
        <v>16</v>
      </c>
      <c r="B24" s="30"/>
      <c r="C24" s="55"/>
      <c r="D24" s="51"/>
      <c r="E24" s="67"/>
      <c r="F24" s="62"/>
      <c r="G24" s="61"/>
      <c r="H24" s="61"/>
      <c r="I24" s="88">
        <f t="shared" si="0"/>
        <v>0</v>
      </c>
      <c r="J24" s="23"/>
      <c r="K24" s="20"/>
      <c r="L24" s="20"/>
      <c r="M24" s="89">
        <f t="shared" si="1"/>
        <v>0</v>
      </c>
      <c r="N24" s="90">
        <f t="shared" si="2"/>
        <v>0</v>
      </c>
      <c r="O24" s="79"/>
      <c r="P24" s="38">
        <f t="shared" si="3"/>
      </c>
      <c r="Q24" s="63"/>
    </row>
    <row r="25" spans="1:17" ht="15" customHeight="1">
      <c r="A25" s="86">
        <v>17</v>
      </c>
      <c r="B25" s="29"/>
      <c r="C25" s="28"/>
      <c r="D25" s="31"/>
      <c r="E25" s="66"/>
      <c r="F25" s="40"/>
      <c r="G25" s="41"/>
      <c r="H25" s="41"/>
      <c r="I25" s="88">
        <f t="shared" si="0"/>
        <v>0</v>
      </c>
      <c r="J25" s="23"/>
      <c r="K25" s="20"/>
      <c r="L25" s="20"/>
      <c r="M25" s="89">
        <f t="shared" si="1"/>
        <v>0</v>
      </c>
      <c r="N25" s="90">
        <f t="shared" si="2"/>
        <v>0</v>
      </c>
      <c r="O25" s="79"/>
      <c r="P25" s="38">
        <f t="shared" si="3"/>
      </c>
      <c r="Q25" s="49"/>
    </row>
    <row r="26" spans="1:18" ht="15" customHeight="1">
      <c r="A26" s="56">
        <v>18</v>
      </c>
      <c r="B26" s="27"/>
      <c r="C26" s="26"/>
      <c r="D26" s="50"/>
      <c r="E26" s="67"/>
      <c r="F26" s="54"/>
      <c r="G26" s="20"/>
      <c r="H26" s="20"/>
      <c r="I26" s="88">
        <f t="shared" si="0"/>
        <v>0</v>
      </c>
      <c r="J26" s="23"/>
      <c r="K26" s="20"/>
      <c r="L26" s="20"/>
      <c r="M26" s="89">
        <f t="shared" si="1"/>
        <v>0</v>
      </c>
      <c r="N26" s="90">
        <f t="shared" si="2"/>
        <v>0</v>
      </c>
      <c r="O26" s="79"/>
      <c r="P26" s="38">
        <f t="shared" si="3"/>
      </c>
      <c r="Q26" s="63"/>
      <c r="R26" s="75"/>
    </row>
    <row r="27" spans="1:18" ht="15" customHeight="1">
      <c r="A27" s="71">
        <v>19</v>
      </c>
      <c r="B27" s="32"/>
      <c r="C27" s="36"/>
      <c r="D27" s="48"/>
      <c r="E27" s="66"/>
      <c r="F27" s="83"/>
      <c r="G27" s="57"/>
      <c r="H27" s="57"/>
      <c r="I27" s="88">
        <f t="shared" si="0"/>
        <v>0</v>
      </c>
      <c r="J27" s="23"/>
      <c r="K27" s="20"/>
      <c r="L27" s="20"/>
      <c r="M27" s="89">
        <f t="shared" si="1"/>
        <v>0</v>
      </c>
      <c r="N27" s="90">
        <f t="shared" si="2"/>
        <v>0</v>
      </c>
      <c r="O27" s="79"/>
      <c r="P27" s="38">
        <f t="shared" si="3"/>
      </c>
      <c r="Q27" s="63"/>
      <c r="R27" s="75"/>
    </row>
    <row r="28" spans="1:18" ht="15" customHeight="1">
      <c r="A28" s="86">
        <v>20</v>
      </c>
      <c r="B28" s="32"/>
      <c r="C28" s="36"/>
      <c r="D28" s="48"/>
      <c r="E28" s="67"/>
      <c r="F28" s="54"/>
      <c r="G28" s="20"/>
      <c r="H28" s="20"/>
      <c r="I28" s="88">
        <f t="shared" si="0"/>
        <v>0</v>
      </c>
      <c r="J28" s="23"/>
      <c r="K28" s="20"/>
      <c r="L28" s="20"/>
      <c r="M28" s="89">
        <f t="shared" si="1"/>
        <v>0</v>
      </c>
      <c r="N28" s="90">
        <f t="shared" si="2"/>
        <v>0</v>
      </c>
      <c r="O28" s="79"/>
      <c r="P28" s="38">
        <f t="shared" si="3"/>
      </c>
      <c r="Q28" s="59"/>
      <c r="R28" s="75"/>
    </row>
    <row r="29" spans="1:17" ht="15" customHeight="1">
      <c r="A29" s="86">
        <v>21</v>
      </c>
      <c r="B29" s="25"/>
      <c r="C29" s="26"/>
      <c r="D29" s="58"/>
      <c r="E29" s="72"/>
      <c r="F29" s="54"/>
      <c r="G29" s="20"/>
      <c r="H29" s="20"/>
      <c r="I29" s="88">
        <f t="shared" si="0"/>
        <v>0</v>
      </c>
      <c r="J29" s="23"/>
      <c r="K29" s="20"/>
      <c r="L29" s="20"/>
      <c r="M29" s="89">
        <f t="shared" si="1"/>
        <v>0</v>
      </c>
      <c r="N29" s="90">
        <f t="shared" si="2"/>
        <v>0</v>
      </c>
      <c r="O29" s="79"/>
      <c r="P29" s="38">
        <f t="shared" si="3"/>
      </c>
      <c r="Q29" s="63"/>
    </row>
    <row r="30" spans="1:17" ht="15" customHeight="1">
      <c r="A30" s="56">
        <v>22</v>
      </c>
      <c r="B30" s="32"/>
      <c r="C30" s="36"/>
      <c r="D30" s="48"/>
      <c r="E30" s="67"/>
      <c r="F30" s="54"/>
      <c r="G30" s="20"/>
      <c r="H30" s="20"/>
      <c r="I30" s="88">
        <f t="shared" si="0"/>
        <v>0</v>
      </c>
      <c r="J30" s="23"/>
      <c r="K30" s="20"/>
      <c r="L30" s="20"/>
      <c r="M30" s="89">
        <f t="shared" si="1"/>
        <v>0</v>
      </c>
      <c r="N30" s="90">
        <f t="shared" si="2"/>
        <v>0</v>
      </c>
      <c r="O30" s="79"/>
      <c r="P30" s="38">
        <f t="shared" si="3"/>
      </c>
      <c r="Q30" s="63"/>
    </row>
    <row r="31" spans="1:17" ht="15" customHeight="1">
      <c r="A31" s="71">
        <v>23</v>
      </c>
      <c r="B31" s="32"/>
      <c r="C31" s="47"/>
      <c r="D31" s="48"/>
      <c r="E31" s="66"/>
      <c r="F31" s="54"/>
      <c r="G31" s="20"/>
      <c r="H31" s="20"/>
      <c r="I31" s="88">
        <f t="shared" si="0"/>
        <v>0</v>
      </c>
      <c r="J31" s="23"/>
      <c r="K31" s="20"/>
      <c r="L31" s="20"/>
      <c r="M31" s="89">
        <f t="shared" si="1"/>
        <v>0</v>
      </c>
      <c r="N31" s="90">
        <f t="shared" si="2"/>
        <v>0</v>
      </c>
      <c r="O31" s="79"/>
      <c r="P31" s="38">
        <f t="shared" si="3"/>
      </c>
      <c r="Q31" s="59"/>
    </row>
    <row r="32" spans="1:17" ht="15" customHeight="1">
      <c r="A32" s="86">
        <v>24</v>
      </c>
      <c r="B32" s="32"/>
      <c r="C32" s="26"/>
      <c r="D32" s="48"/>
      <c r="E32" s="66"/>
      <c r="F32" s="22"/>
      <c r="G32" s="24"/>
      <c r="H32" s="24"/>
      <c r="I32" s="88">
        <f t="shared" si="0"/>
        <v>0</v>
      </c>
      <c r="J32" s="23"/>
      <c r="K32" s="20"/>
      <c r="L32" s="20"/>
      <c r="M32" s="89">
        <f t="shared" si="1"/>
        <v>0</v>
      </c>
      <c r="N32" s="90">
        <f t="shared" si="2"/>
        <v>0</v>
      </c>
      <c r="O32" s="79"/>
      <c r="P32" s="38">
        <f t="shared" si="3"/>
      </c>
      <c r="Q32" s="49"/>
    </row>
    <row r="33" spans="1:17" ht="15" customHeight="1">
      <c r="A33" s="86">
        <v>25</v>
      </c>
      <c r="B33" s="27"/>
      <c r="C33" s="26"/>
      <c r="D33" s="50"/>
      <c r="E33" s="73"/>
      <c r="F33" s="40"/>
      <c r="G33" s="41"/>
      <c r="H33" s="41"/>
      <c r="I33" s="88">
        <f t="shared" si="0"/>
        <v>0</v>
      </c>
      <c r="J33" s="23"/>
      <c r="K33" s="20"/>
      <c r="L33" s="20"/>
      <c r="M33" s="89">
        <f t="shared" si="1"/>
        <v>0</v>
      </c>
      <c r="N33" s="90">
        <f t="shared" si="2"/>
        <v>0</v>
      </c>
      <c r="O33" s="79"/>
      <c r="P33" s="38">
        <f t="shared" si="3"/>
      </c>
      <c r="Q33" s="63"/>
    </row>
    <row r="34" spans="1:17" ht="15" customHeight="1">
      <c r="A34" s="56">
        <v>26</v>
      </c>
      <c r="B34" s="34"/>
      <c r="C34" s="37"/>
      <c r="D34" s="9"/>
      <c r="E34" s="85"/>
      <c r="F34" s="40"/>
      <c r="G34" s="41"/>
      <c r="H34" s="44"/>
      <c r="I34" s="88">
        <f t="shared" si="0"/>
        <v>0</v>
      </c>
      <c r="J34" s="23"/>
      <c r="K34" s="20"/>
      <c r="L34" s="20"/>
      <c r="M34" s="89">
        <f t="shared" si="1"/>
        <v>0</v>
      </c>
      <c r="N34" s="90">
        <f t="shared" si="2"/>
        <v>0</v>
      </c>
      <c r="O34" s="79"/>
      <c r="P34" s="38">
        <f t="shared" si="3"/>
      </c>
      <c r="Q34" s="33"/>
    </row>
  </sheetData>
  <sheetProtection/>
  <mergeCells count="20"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</mergeCells>
  <conditionalFormatting sqref="F9:H34 J9:L34">
    <cfRule type="cellIs" priority="1" dxfId="0" operator="greaterThan" stopIfTrue="1">
      <formula>"n"</formula>
    </cfRule>
  </conditionalFormatting>
  <dataValidations count="1">
    <dataValidation type="whole" allowBlank="1" sqref="F25:H34 F11:H13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apas24">
    <tabColor rgb="FF00B0F0"/>
    <pageSetUpPr fitToPage="1"/>
  </sheetPr>
  <dimension ref="A1:R27"/>
  <sheetViews>
    <sheetView zoomScalePageLayoutView="0" workbookViewId="0" topLeftCell="A19">
      <selection activeCell="B26" sqref="B26:Q27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60" customHeight="1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1"/>
    </row>
    <row r="2" spans="1:18" ht="27" customHeight="1">
      <c r="A2" s="207" t="s">
        <v>176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1"/>
    </row>
    <row r="3" spans="1:18" ht="18" customHeight="1">
      <c r="A3" s="209" t="s">
        <v>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1"/>
    </row>
    <row r="4" ht="16.5" customHeight="1"/>
    <row r="5" spans="1:18" ht="19.5" customHeight="1">
      <c r="A5" s="210" t="s">
        <v>82</v>
      </c>
      <c r="B5" s="210"/>
      <c r="C5" s="210"/>
      <c r="D5" s="16"/>
      <c r="E5" s="76"/>
      <c r="F5" s="210" t="s">
        <v>83</v>
      </c>
      <c r="G5" s="210"/>
      <c r="H5" s="210"/>
      <c r="I5" s="10"/>
      <c r="J5" s="211" t="s">
        <v>175</v>
      </c>
      <c r="K5" s="212"/>
      <c r="L5" s="212"/>
      <c r="M5" s="10"/>
      <c r="N5" s="10"/>
      <c r="O5" s="10"/>
      <c r="P5" s="11">
        <v>76</v>
      </c>
      <c r="R5" s="14"/>
    </row>
    <row r="6" spans="1:18" ht="22.5" customHeight="1">
      <c r="A6" s="193" t="s">
        <v>1</v>
      </c>
      <c r="B6" s="193"/>
      <c r="C6" s="193"/>
      <c r="D6" s="77"/>
      <c r="E6" s="78"/>
      <c r="F6" s="194" t="s">
        <v>2</v>
      </c>
      <c r="G6" s="194"/>
      <c r="H6" s="194"/>
      <c r="I6" s="10"/>
      <c r="J6" s="195" t="s">
        <v>3</v>
      </c>
      <c r="K6" s="195"/>
      <c r="L6" s="196"/>
      <c r="M6" s="2"/>
      <c r="N6" s="10"/>
      <c r="O6" s="10"/>
      <c r="P6" s="12" t="s">
        <v>4</v>
      </c>
      <c r="R6" s="15"/>
    </row>
    <row r="7" spans="1:18" ht="15" customHeight="1">
      <c r="A7" s="197" t="s">
        <v>5</v>
      </c>
      <c r="B7" s="198" t="s">
        <v>6</v>
      </c>
      <c r="C7" s="197" t="s">
        <v>7</v>
      </c>
      <c r="D7" s="199" t="s">
        <v>2</v>
      </c>
      <c r="E7" s="201" t="s">
        <v>8</v>
      </c>
      <c r="F7" s="202" t="s">
        <v>9</v>
      </c>
      <c r="G7" s="203"/>
      <c r="H7" s="203"/>
      <c r="I7" s="204"/>
      <c r="J7" s="202" t="s">
        <v>10</v>
      </c>
      <c r="K7" s="203"/>
      <c r="L7" s="203"/>
      <c r="M7" s="204"/>
      <c r="N7" s="186" t="s">
        <v>11</v>
      </c>
      <c r="O7" s="187" t="s">
        <v>12</v>
      </c>
      <c r="P7" s="189" t="s">
        <v>13</v>
      </c>
      <c r="Q7" s="191" t="s">
        <v>14</v>
      </c>
      <c r="R7" s="92"/>
    </row>
    <row r="8" spans="1:18" s="3" customFormat="1" ht="15" customHeight="1">
      <c r="A8" s="197"/>
      <c r="B8" s="198"/>
      <c r="C8" s="197"/>
      <c r="D8" s="200"/>
      <c r="E8" s="201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186"/>
      <c r="O8" s="188"/>
      <c r="P8" s="190"/>
      <c r="Q8" s="192"/>
      <c r="R8" s="91"/>
    </row>
    <row r="9" spans="1:18" ht="15" customHeight="1">
      <c r="A9" s="56">
        <v>1</v>
      </c>
      <c r="B9" s="25" t="s">
        <v>80</v>
      </c>
      <c r="C9" s="108" t="s">
        <v>81</v>
      </c>
      <c r="D9" s="58" t="s">
        <v>25</v>
      </c>
      <c r="E9" s="70">
        <v>77.3</v>
      </c>
      <c r="F9" s="23">
        <v>40</v>
      </c>
      <c r="G9" s="20">
        <v>49</v>
      </c>
      <c r="H9" s="20">
        <v>50</v>
      </c>
      <c r="I9" s="88">
        <f>MAX(F9:H9)</f>
        <v>50</v>
      </c>
      <c r="J9" s="23">
        <v>50</v>
      </c>
      <c r="K9" s="20">
        <v>60</v>
      </c>
      <c r="L9" s="20">
        <v>65</v>
      </c>
      <c r="M9" s="89">
        <f>MAX(J9:L9)</f>
        <v>65</v>
      </c>
      <c r="N9" s="90">
        <f>SUM(I9,M9)</f>
        <v>115</v>
      </c>
      <c r="O9" s="79" t="s">
        <v>160</v>
      </c>
      <c r="P9" s="107">
        <f>IF(ISERROR(N9*10^(0.75194503*(LOG10(E9/175.508))^2)),"",N9*10^(0.75194503*(LOG10(E9/175.508))^2))</f>
        <v>143.23832133906942</v>
      </c>
      <c r="Q9" s="109" t="s">
        <v>84</v>
      </c>
      <c r="R9"/>
    </row>
    <row r="10" spans="1:18" ht="15" customHeight="1">
      <c r="A10" s="56">
        <v>2</v>
      </c>
      <c r="B10" s="25" t="s">
        <v>116</v>
      </c>
      <c r="C10" s="21" t="s">
        <v>114</v>
      </c>
      <c r="D10" s="58" t="s">
        <v>115</v>
      </c>
      <c r="E10" s="70">
        <v>89.7</v>
      </c>
      <c r="F10" s="23">
        <v>35</v>
      </c>
      <c r="G10" s="20">
        <v>37</v>
      </c>
      <c r="H10" s="177">
        <v>38</v>
      </c>
      <c r="I10" s="88">
        <v>37</v>
      </c>
      <c r="J10" s="23">
        <v>44</v>
      </c>
      <c r="K10" s="20">
        <v>46</v>
      </c>
      <c r="L10" s="20">
        <v>48</v>
      </c>
      <c r="M10" s="89">
        <f>MAX(J10:L10)</f>
        <v>48</v>
      </c>
      <c r="N10" s="90">
        <f>SUM(I10,M10)</f>
        <v>85</v>
      </c>
      <c r="O10" s="79" t="s">
        <v>162</v>
      </c>
      <c r="P10" s="107">
        <f>IF(ISERROR(N10*10^(0.75194503*(LOG10(E10/175.508))^2)),"",N10*10^(0.75194503*(LOG10(E10/175.508))^2))</f>
        <v>98.47258715590478</v>
      </c>
      <c r="Q10" s="59" t="s">
        <v>117</v>
      </c>
      <c r="R10"/>
    </row>
    <row r="11" spans="1:17" ht="15" customHeight="1">
      <c r="A11" s="71">
        <v>3</v>
      </c>
      <c r="B11" s="25" t="s">
        <v>126</v>
      </c>
      <c r="C11" s="21" t="s">
        <v>127</v>
      </c>
      <c r="D11" s="58" t="s">
        <v>144</v>
      </c>
      <c r="E11" s="113">
        <v>74.5</v>
      </c>
      <c r="F11" s="23">
        <v>35</v>
      </c>
      <c r="G11" s="177">
        <v>38</v>
      </c>
      <c r="H11" s="20">
        <v>38</v>
      </c>
      <c r="I11" s="88">
        <f>MAX(F11:H11)</f>
        <v>38</v>
      </c>
      <c r="J11" s="23">
        <v>45</v>
      </c>
      <c r="K11" s="20">
        <v>48</v>
      </c>
      <c r="L11" s="20">
        <v>50</v>
      </c>
      <c r="M11" s="89">
        <f>MAX(J11:L11)</f>
        <v>50</v>
      </c>
      <c r="N11" s="90">
        <f>SUM(I11,M11)</f>
        <v>88</v>
      </c>
      <c r="O11" s="79" t="s">
        <v>161</v>
      </c>
      <c r="P11" s="107">
        <f>IF(ISERROR(N11*10^(0.75194503*(LOG10(E11/175.508))^2)),"",N11*10^(0.75194503*(LOG10(E11/175.508))^2))</f>
        <v>111.84550408616141</v>
      </c>
      <c r="Q11" s="59" t="s">
        <v>128</v>
      </c>
    </row>
    <row r="12" spans="1:17" ht="15" customHeight="1">
      <c r="A12" s="56"/>
      <c r="B12" s="25"/>
      <c r="C12" s="21"/>
      <c r="D12" s="105"/>
      <c r="E12" s="70"/>
      <c r="F12" s="23"/>
      <c r="G12" s="20"/>
      <c r="H12" s="20"/>
      <c r="I12" s="88">
        <f aca="true" t="shared" si="0" ref="I12:I23">MAX(F12:H12)</f>
        <v>0</v>
      </c>
      <c r="J12" s="23"/>
      <c r="K12" s="20"/>
      <c r="L12" s="20"/>
      <c r="M12" s="89">
        <f aca="true" t="shared" si="1" ref="M12:M23">MAX(J12:L12)</f>
        <v>0</v>
      </c>
      <c r="N12" s="90">
        <f aca="true" t="shared" si="2" ref="N12:N23">SUM(I12,M12)</f>
        <v>0</v>
      </c>
      <c r="O12" s="79"/>
      <c r="P12" s="107">
        <f aca="true" t="shared" si="3" ref="P12:P23">IF(ISERROR(N12*10^(0.75194503*(LOG10(E12/175.508))^2)),"",N12*10^(0.75194503*(LOG10(E12/175.508))^2))</f>
      </c>
      <c r="Q12" s="63"/>
    </row>
    <row r="13" spans="1:17" ht="15" customHeight="1">
      <c r="A13" s="56"/>
      <c r="B13" s="25"/>
      <c r="C13" s="21"/>
      <c r="D13" s="105"/>
      <c r="E13" s="106"/>
      <c r="F13" s="23"/>
      <c r="G13" s="20"/>
      <c r="H13" s="20"/>
      <c r="I13" s="88">
        <f t="shared" si="0"/>
        <v>0</v>
      </c>
      <c r="J13" s="23"/>
      <c r="K13" s="20"/>
      <c r="L13" s="20"/>
      <c r="M13" s="89">
        <f t="shared" si="1"/>
        <v>0</v>
      </c>
      <c r="N13" s="90">
        <f t="shared" si="2"/>
        <v>0</v>
      </c>
      <c r="O13" s="79"/>
      <c r="P13" s="107">
        <f t="shared" si="3"/>
      </c>
      <c r="Q13" s="63"/>
    </row>
    <row r="14" spans="1:18" ht="15" customHeight="1">
      <c r="A14" s="56"/>
      <c r="B14" s="25"/>
      <c r="C14" s="108"/>
      <c r="D14" s="58"/>
      <c r="E14" s="70"/>
      <c r="F14" s="23"/>
      <c r="G14" s="20"/>
      <c r="H14" s="20"/>
      <c r="I14" s="88">
        <f t="shared" si="0"/>
        <v>0</v>
      </c>
      <c r="J14" s="23"/>
      <c r="K14" s="20"/>
      <c r="L14" s="20"/>
      <c r="M14" s="89">
        <f t="shared" si="1"/>
        <v>0</v>
      </c>
      <c r="N14" s="90">
        <f t="shared" si="2"/>
        <v>0</v>
      </c>
      <c r="O14" s="79"/>
      <c r="P14" s="107">
        <f t="shared" si="3"/>
      </c>
      <c r="Q14" s="59"/>
      <c r="R14"/>
    </row>
    <row r="15" spans="1:18" ht="15" customHeight="1">
      <c r="A15" s="56"/>
      <c r="B15" s="25"/>
      <c r="C15" s="21"/>
      <c r="D15" s="58"/>
      <c r="E15" s="70"/>
      <c r="F15" s="23"/>
      <c r="G15" s="20"/>
      <c r="H15" s="20"/>
      <c r="I15" s="88">
        <f t="shared" si="0"/>
        <v>0</v>
      </c>
      <c r="J15" s="23"/>
      <c r="K15" s="20"/>
      <c r="L15" s="20"/>
      <c r="M15" s="89">
        <f t="shared" si="1"/>
        <v>0</v>
      </c>
      <c r="N15" s="90">
        <f t="shared" si="2"/>
        <v>0</v>
      </c>
      <c r="O15" s="79"/>
      <c r="P15" s="107">
        <f t="shared" si="3"/>
      </c>
      <c r="Q15" s="59"/>
      <c r="R15"/>
    </row>
    <row r="16" spans="1:17" ht="15" customHeight="1">
      <c r="A16" s="71"/>
      <c r="B16" s="25"/>
      <c r="C16" s="21"/>
      <c r="D16" s="58"/>
      <c r="E16" s="73"/>
      <c r="F16" s="23"/>
      <c r="G16" s="20"/>
      <c r="H16" s="20"/>
      <c r="I16" s="88">
        <f t="shared" si="0"/>
        <v>0</v>
      </c>
      <c r="J16" s="23"/>
      <c r="K16" s="20"/>
      <c r="L16" s="20"/>
      <c r="M16" s="89">
        <f t="shared" si="1"/>
        <v>0</v>
      </c>
      <c r="N16" s="90">
        <f t="shared" si="2"/>
        <v>0</v>
      </c>
      <c r="O16" s="79"/>
      <c r="P16" s="107">
        <f t="shared" si="3"/>
      </c>
      <c r="Q16" s="59"/>
    </row>
    <row r="17" spans="1:17" ht="15" customHeight="1">
      <c r="A17" s="56"/>
      <c r="B17" s="25"/>
      <c r="C17" s="21"/>
      <c r="D17" s="105"/>
      <c r="E17" s="70"/>
      <c r="F17" s="23"/>
      <c r="G17" s="20"/>
      <c r="H17" s="20"/>
      <c r="I17" s="88">
        <f t="shared" si="0"/>
        <v>0</v>
      </c>
      <c r="J17" s="23"/>
      <c r="K17" s="20"/>
      <c r="L17" s="20"/>
      <c r="M17" s="89">
        <f t="shared" si="1"/>
        <v>0</v>
      </c>
      <c r="N17" s="90">
        <f t="shared" si="2"/>
        <v>0</v>
      </c>
      <c r="O17" s="79"/>
      <c r="P17" s="107">
        <f t="shared" si="3"/>
      </c>
      <c r="Q17" s="63"/>
    </row>
    <row r="18" spans="1:17" ht="15" customHeight="1">
      <c r="A18" s="56"/>
      <c r="B18" s="25"/>
      <c r="C18" s="21"/>
      <c r="D18" s="105"/>
      <c r="E18" s="106"/>
      <c r="F18" s="23"/>
      <c r="G18" s="20"/>
      <c r="H18" s="20"/>
      <c r="I18" s="88">
        <f t="shared" si="0"/>
        <v>0</v>
      </c>
      <c r="J18" s="23"/>
      <c r="K18" s="20"/>
      <c r="L18" s="20"/>
      <c r="M18" s="89">
        <f t="shared" si="1"/>
        <v>0</v>
      </c>
      <c r="N18" s="90">
        <f t="shared" si="2"/>
        <v>0</v>
      </c>
      <c r="O18" s="79"/>
      <c r="P18" s="107">
        <f t="shared" si="3"/>
      </c>
      <c r="Q18" s="63"/>
    </row>
    <row r="19" spans="1:18" ht="15" customHeight="1">
      <c r="A19" s="56"/>
      <c r="B19" s="25"/>
      <c r="C19" s="108"/>
      <c r="D19" s="58"/>
      <c r="E19" s="70"/>
      <c r="F19" s="23"/>
      <c r="G19" s="20"/>
      <c r="H19" s="20"/>
      <c r="I19" s="88">
        <f t="shared" si="0"/>
        <v>0</v>
      </c>
      <c r="J19" s="23"/>
      <c r="K19" s="20"/>
      <c r="L19" s="20"/>
      <c r="M19" s="89">
        <f t="shared" si="1"/>
        <v>0</v>
      </c>
      <c r="N19" s="90">
        <f t="shared" si="2"/>
        <v>0</v>
      </c>
      <c r="O19" s="79"/>
      <c r="P19" s="107">
        <f t="shared" si="3"/>
      </c>
      <c r="Q19" s="59"/>
      <c r="R19"/>
    </row>
    <row r="20" spans="1:18" ht="15" customHeight="1">
      <c r="A20" s="56"/>
      <c r="B20" s="25"/>
      <c r="C20" s="21"/>
      <c r="D20" s="58"/>
      <c r="E20" s="70"/>
      <c r="F20" s="23"/>
      <c r="G20" s="20"/>
      <c r="H20" s="20"/>
      <c r="I20" s="88">
        <f t="shared" si="0"/>
        <v>0</v>
      </c>
      <c r="J20" s="23"/>
      <c r="K20" s="20"/>
      <c r="L20" s="20"/>
      <c r="M20" s="89">
        <f t="shared" si="1"/>
        <v>0</v>
      </c>
      <c r="N20" s="90">
        <f t="shared" si="2"/>
        <v>0</v>
      </c>
      <c r="O20" s="79"/>
      <c r="P20" s="107">
        <f t="shared" si="3"/>
      </c>
      <c r="Q20" s="59"/>
      <c r="R20"/>
    </row>
    <row r="21" spans="1:17" ht="15" customHeight="1">
      <c r="A21" s="71"/>
      <c r="B21" s="25"/>
      <c r="C21" s="21"/>
      <c r="D21" s="58"/>
      <c r="E21" s="73"/>
      <c r="F21" s="23"/>
      <c r="G21" s="20"/>
      <c r="H21" s="20"/>
      <c r="I21" s="88">
        <f t="shared" si="0"/>
        <v>0</v>
      </c>
      <c r="J21" s="23"/>
      <c r="K21" s="20"/>
      <c r="L21" s="20"/>
      <c r="M21" s="89">
        <f t="shared" si="1"/>
        <v>0</v>
      </c>
      <c r="N21" s="90">
        <f t="shared" si="2"/>
        <v>0</v>
      </c>
      <c r="O21" s="79"/>
      <c r="P21" s="107">
        <f t="shared" si="3"/>
      </c>
      <c r="Q21" s="59"/>
    </row>
    <row r="22" spans="1:17" ht="15" customHeight="1">
      <c r="A22" s="56"/>
      <c r="B22" s="25"/>
      <c r="C22" s="21"/>
      <c r="D22" s="105"/>
      <c r="E22" s="70"/>
      <c r="F22" s="23"/>
      <c r="G22" s="20"/>
      <c r="H22" s="20"/>
      <c r="I22" s="88">
        <f t="shared" si="0"/>
        <v>0</v>
      </c>
      <c r="J22" s="23"/>
      <c r="K22" s="20"/>
      <c r="L22" s="20"/>
      <c r="M22" s="89">
        <f t="shared" si="1"/>
        <v>0</v>
      </c>
      <c r="N22" s="90">
        <f t="shared" si="2"/>
        <v>0</v>
      </c>
      <c r="O22" s="79"/>
      <c r="P22" s="107">
        <f t="shared" si="3"/>
      </c>
      <c r="Q22" s="63"/>
    </row>
    <row r="23" spans="1:17" ht="15" customHeight="1">
      <c r="A23" s="56"/>
      <c r="B23" s="25"/>
      <c r="C23" s="21"/>
      <c r="D23" s="105"/>
      <c r="E23" s="106"/>
      <c r="F23" s="23"/>
      <c r="G23" s="20"/>
      <c r="H23" s="20"/>
      <c r="I23" s="88">
        <f t="shared" si="0"/>
        <v>0</v>
      </c>
      <c r="J23" s="23"/>
      <c r="K23" s="20"/>
      <c r="L23" s="20"/>
      <c r="M23" s="89">
        <f t="shared" si="1"/>
        <v>0</v>
      </c>
      <c r="N23" s="90">
        <f t="shared" si="2"/>
        <v>0</v>
      </c>
      <c r="O23" s="79"/>
      <c r="P23" s="107">
        <f t="shared" si="3"/>
      </c>
      <c r="Q23" s="63"/>
    </row>
    <row r="24" spans="1:17" ht="15" customHeight="1">
      <c r="A24" s="86"/>
      <c r="B24" s="32"/>
      <c r="C24" s="36"/>
      <c r="D24" s="48"/>
      <c r="E24" s="66"/>
      <c r="F24" s="22"/>
      <c r="G24" s="24"/>
      <c r="H24" s="24"/>
      <c r="I24" s="93">
        <f>MAX(F24:H24)</f>
        <v>0</v>
      </c>
      <c r="J24" s="94"/>
      <c r="K24" s="24"/>
      <c r="L24" s="24"/>
      <c r="M24" s="95">
        <f>MAX(J24:L24)</f>
        <v>0</v>
      </c>
      <c r="N24" s="96">
        <f>SUM(I24,M24)</f>
        <v>0</v>
      </c>
      <c r="O24" s="97"/>
      <c r="P24" s="38">
        <f>IF(ISERROR(N24*10^(0.75194503*(LOG10(E24/175.508))^2)),"",N24*10^(0.75194503*(LOG10(E24/175.508))^2))</f>
      </c>
      <c r="Q24" s="98"/>
    </row>
    <row r="25" spans="1:17" ht="12.75">
      <c r="A25" s="99"/>
      <c r="B25" s="100"/>
      <c r="C25" s="99"/>
      <c r="D25" s="101"/>
      <c r="E25" s="102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103"/>
    </row>
    <row r="26" spans="2:6" ht="12.75">
      <c r="B26" t="s">
        <v>236</v>
      </c>
      <c r="E26" s="6" t="s">
        <v>239</v>
      </c>
      <c r="F26" s="4" t="s">
        <v>240</v>
      </c>
    </row>
    <row r="27" spans="2:17" ht="12.75">
      <c r="B27" t="s">
        <v>237</v>
      </c>
      <c r="K27" s="4" t="s">
        <v>238</v>
      </c>
      <c r="P27" s="4" t="s">
        <v>241</v>
      </c>
      <c r="Q27" s="7" t="s">
        <v>242</v>
      </c>
    </row>
  </sheetData>
  <sheetProtection/>
  <mergeCells count="20"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</mergeCells>
  <conditionalFormatting sqref="F24:H24 J24:L24">
    <cfRule type="cellIs" priority="13" dxfId="0" operator="greaterThan" stopIfTrue="1">
      <formula>"n"</formula>
    </cfRule>
  </conditionalFormatting>
  <conditionalFormatting sqref="F12:H13 J12:L13">
    <cfRule type="cellIs" priority="10" dxfId="435" operator="greaterThan" stopIfTrue="1">
      <formula>"n"</formula>
    </cfRule>
    <cfRule type="cellIs" priority="11" dxfId="2" operator="greaterThan" stopIfTrue="1">
      <formula>"b"</formula>
    </cfRule>
    <cfRule type="cellIs" priority="12" dxfId="1" operator="greaterThan" stopIfTrue="1">
      <formula>0</formula>
    </cfRule>
  </conditionalFormatting>
  <conditionalFormatting sqref="F14:H18 J14:L18">
    <cfRule type="cellIs" priority="7" dxfId="435" operator="greaterThan" stopIfTrue="1">
      <formula>"n"</formula>
    </cfRule>
    <cfRule type="cellIs" priority="8" dxfId="2" operator="greaterThan" stopIfTrue="1">
      <formula>"b"</formula>
    </cfRule>
    <cfRule type="cellIs" priority="9" dxfId="1" operator="greaterThan" stopIfTrue="1">
      <formula>0</formula>
    </cfRule>
  </conditionalFormatting>
  <conditionalFormatting sqref="F19:H23 J19:L23">
    <cfRule type="cellIs" priority="4" dxfId="435" operator="greaterThan" stopIfTrue="1">
      <formula>"n"</formula>
    </cfRule>
    <cfRule type="cellIs" priority="5" dxfId="2" operator="greaterThan" stopIfTrue="1">
      <formula>"b"</formula>
    </cfRule>
    <cfRule type="cellIs" priority="6" dxfId="1" operator="greaterThan" stopIfTrue="1">
      <formula>0</formula>
    </cfRule>
  </conditionalFormatting>
  <conditionalFormatting sqref="F9:H11 J9:L11">
    <cfRule type="cellIs" priority="1" dxfId="435" operator="greaterThan" stopIfTrue="1">
      <formula>"n"</formula>
    </cfRule>
    <cfRule type="cellIs" priority="2" dxfId="2" operator="greaterThan" stopIfTrue="1">
      <formula>"b"</formula>
    </cfRule>
    <cfRule type="cellIs" priority="3" dxfId="1" operator="greaterThan" stopIfTrue="1">
      <formula>0</formula>
    </cfRule>
  </conditionalFormatting>
  <dataValidations count="1">
    <dataValidation type="whole" allowBlank="1" sqref="F20:H24 F15:H18 F10:H13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apas17">
    <tabColor rgb="FF00B0F0"/>
    <pageSetUpPr fitToPage="1"/>
  </sheetPr>
  <dimension ref="A1:R27"/>
  <sheetViews>
    <sheetView zoomScalePageLayoutView="0" workbookViewId="0" topLeftCell="A19">
      <selection activeCell="B26" sqref="B26:Q27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60" customHeight="1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1"/>
    </row>
    <row r="2" spans="1:18" ht="27" customHeight="1">
      <c r="A2" s="207" t="s">
        <v>176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1"/>
    </row>
    <row r="3" spans="1:18" ht="18" customHeight="1">
      <c r="A3" s="209" t="s">
        <v>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1"/>
    </row>
    <row r="4" ht="16.5" customHeight="1"/>
    <row r="5" spans="1:18" ht="19.5" customHeight="1">
      <c r="A5" s="210" t="s">
        <v>82</v>
      </c>
      <c r="B5" s="210"/>
      <c r="C5" s="210"/>
      <c r="D5" s="16"/>
      <c r="E5" s="76"/>
      <c r="F5" s="210" t="s">
        <v>83</v>
      </c>
      <c r="G5" s="210"/>
      <c r="H5" s="210"/>
      <c r="I5" s="10"/>
      <c r="J5" s="211" t="s">
        <v>175</v>
      </c>
      <c r="K5" s="212"/>
      <c r="L5" s="212"/>
      <c r="M5" s="10"/>
      <c r="N5" s="10"/>
      <c r="O5" s="10"/>
      <c r="P5" s="11">
        <v>81</v>
      </c>
      <c r="R5" s="14"/>
    </row>
    <row r="6" spans="1:18" ht="22.5" customHeight="1">
      <c r="A6" s="193" t="s">
        <v>1</v>
      </c>
      <c r="B6" s="193"/>
      <c r="C6" s="193"/>
      <c r="D6" s="77"/>
      <c r="E6" s="78"/>
      <c r="F6" s="194" t="s">
        <v>2</v>
      </c>
      <c r="G6" s="194"/>
      <c r="H6" s="194"/>
      <c r="I6" s="10"/>
      <c r="J6" s="195" t="s">
        <v>3</v>
      </c>
      <c r="K6" s="195"/>
      <c r="L6" s="196"/>
      <c r="M6" s="2"/>
      <c r="N6" s="10"/>
      <c r="O6" s="10"/>
      <c r="P6" s="12" t="s">
        <v>4</v>
      </c>
      <c r="R6" s="15"/>
    </row>
    <row r="7" spans="1:18" ht="15" customHeight="1">
      <c r="A7" s="197" t="s">
        <v>5</v>
      </c>
      <c r="B7" s="198" t="s">
        <v>6</v>
      </c>
      <c r="C7" s="197" t="s">
        <v>7</v>
      </c>
      <c r="D7" s="199" t="s">
        <v>2</v>
      </c>
      <c r="E7" s="201" t="s">
        <v>8</v>
      </c>
      <c r="F7" s="202" t="s">
        <v>9</v>
      </c>
      <c r="G7" s="203"/>
      <c r="H7" s="203"/>
      <c r="I7" s="204"/>
      <c r="J7" s="202" t="s">
        <v>10</v>
      </c>
      <c r="K7" s="203"/>
      <c r="L7" s="203"/>
      <c r="M7" s="204"/>
      <c r="N7" s="186" t="s">
        <v>11</v>
      </c>
      <c r="O7" s="187" t="s">
        <v>12</v>
      </c>
      <c r="P7" s="189" t="s">
        <v>13</v>
      </c>
      <c r="Q7" s="191" t="s">
        <v>14</v>
      </c>
      <c r="R7" s="92"/>
    </row>
    <row r="8" spans="1:18" s="3" customFormat="1" ht="15" customHeight="1">
      <c r="A8" s="197"/>
      <c r="B8" s="198"/>
      <c r="C8" s="197"/>
      <c r="D8" s="200"/>
      <c r="E8" s="201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186"/>
      <c r="O8" s="188"/>
      <c r="P8" s="190"/>
      <c r="Q8" s="192"/>
      <c r="R8" s="91"/>
    </row>
    <row r="9" spans="1:18" ht="15" customHeight="1">
      <c r="A9" s="56">
        <v>1</v>
      </c>
      <c r="B9" s="25" t="s">
        <v>80</v>
      </c>
      <c r="C9" s="108" t="s">
        <v>81</v>
      </c>
      <c r="D9" s="58" t="s">
        <v>25</v>
      </c>
      <c r="E9" s="70">
        <v>76.1</v>
      </c>
      <c r="F9" s="23">
        <v>45</v>
      </c>
      <c r="G9" s="20">
        <v>47</v>
      </c>
      <c r="H9" s="20">
        <v>49</v>
      </c>
      <c r="I9" s="88">
        <f aca="true" t="shared" si="0" ref="I9:I23">MAX(F9:H9)</f>
        <v>49</v>
      </c>
      <c r="J9" s="23">
        <v>54</v>
      </c>
      <c r="K9" s="20">
        <v>57</v>
      </c>
      <c r="L9" s="20">
        <v>58</v>
      </c>
      <c r="M9" s="89">
        <f aca="true" t="shared" si="1" ref="M9:M23">MAX(J9:L9)</f>
        <v>58</v>
      </c>
      <c r="N9" s="90">
        <f aca="true" t="shared" si="2" ref="N9:N23">SUM(I9,M9)</f>
        <v>107</v>
      </c>
      <c r="O9" s="79" t="s">
        <v>160</v>
      </c>
      <c r="P9" s="107">
        <f aca="true" t="shared" si="3" ref="P9:P23">IF(ISERROR(N9*10^(0.75194503*(LOG10(E9/175.508))^2)),"",N9*10^(0.75194503*(LOG10(E9/175.508))^2))</f>
        <v>134.40608468499363</v>
      </c>
      <c r="Q9" s="109" t="s">
        <v>84</v>
      </c>
      <c r="R9"/>
    </row>
    <row r="10" spans="1:18" ht="15" customHeight="1">
      <c r="A10" s="56">
        <v>2</v>
      </c>
      <c r="B10" s="25" t="s">
        <v>116</v>
      </c>
      <c r="C10" s="21" t="s">
        <v>114</v>
      </c>
      <c r="D10" s="58" t="s">
        <v>115</v>
      </c>
      <c r="E10" s="70">
        <v>76.1</v>
      </c>
      <c r="F10" s="23">
        <v>33</v>
      </c>
      <c r="G10" s="20">
        <v>35</v>
      </c>
      <c r="H10" s="20">
        <v>36</v>
      </c>
      <c r="I10" s="88">
        <f t="shared" si="0"/>
        <v>36</v>
      </c>
      <c r="J10" s="23">
        <v>40</v>
      </c>
      <c r="K10" s="20">
        <v>42</v>
      </c>
      <c r="L10" s="20">
        <v>44</v>
      </c>
      <c r="M10" s="89">
        <f t="shared" si="1"/>
        <v>44</v>
      </c>
      <c r="N10" s="90">
        <f t="shared" si="2"/>
        <v>80</v>
      </c>
      <c r="O10" s="79" t="s">
        <v>162</v>
      </c>
      <c r="P10" s="107">
        <f t="shared" si="3"/>
        <v>100.4905306056027</v>
      </c>
      <c r="Q10" s="59" t="s">
        <v>117</v>
      </c>
      <c r="R10"/>
    </row>
    <row r="11" spans="1:17" ht="15" customHeight="1">
      <c r="A11" s="71">
        <v>3</v>
      </c>
      <c r="B11" s="25" t="s">
        <v>126</v>
      </c>
      <c r="C11" s="21" t="s">
        <v>127</v>
      </c>
      <c r="D11" s="58" t="s">
        <v>144</v>
      </c>
      <c r="E11" s="73">
        <v>77.25</v>
      </c>
      <c r="F11" s="23">
        <v>34</v>
      </c>
      <c r="G11" s="20">
        <v>36</v>
      </c>
      <c r="H11" s="20">
        <v>37</v>
      </c>
      <c r="I11" s="88">
        <f t="shared" si="0"/>
        <v>37</v>
      </c>
      <c r="J11" s="23">
        <v>42</v>
      </c>
      <c r="K11" s="20">
        <v>44</v>
      </c>
      <c r="L11" s="20">
        <v>46</v>
      </c>
      <c r="M11" s="89">
        <f t="shared" si="1"/>
        <v>46</v>
      </c>
      <c r="N11" s="90">
        <f t="shared" si="2"/>
        <v>83</v>
      </c>
      <c r="O11" s="79" t="s">
        <v>161</v>
      </c>
      <c r="P11" s="107">
        <f t="shared" si="3"/>
        <v>103.41654630661964</v>
      </c>
      <c r="Q11" s="59" t="s">
        <v>128</v>
      </c>
    </row>
    <row r="12" spans="1:17" ht="15" customHeight="1">
      <c r="A12" s="56"/>
      <c r="B12" s="25"/>
      <c r="C12" s="21"/>
      <c r="D12" s="105"/>
      <c r="E12" s="70"/>
      <c r="F12" s="23"/>
      <c r="G12" s="20"/>
      <c r="H12" s="20"/>
      <c r="I12" s="88">
        <f t="shared" si="0"/>
        <v>0</v>
      </c>
      <c r="J12" s="23"/>
      <c r="K12" s="20"/>
      <c r="L12" s="20"/>
      <c r="M12" s="89">
        <f t="shared" si="1"/>
        <v>0</v>
      </c>
      <c r="N12" s="90">
        <f t="shared" si="2"/>
        <v>0</v>
      </c>
      <c r="O12" s="79"/>
      <c r="P12" s="107">
        <f t="shared" si="3"/>
      </c>
      <c r="Q12" s="63"/>
    </row>
    <row r="13" spans="1:17" ht="15" customHeight="1">
      <c r="A13" s="56"/>
      <c r="B13" s="25"/>
      <c r="C13" s="21"/>
      <c r="D13" s="105"/>
      <c r="E13" s="106"/>
      <c r="F13" s="23"/>
      <c r="G13" s="20"/>
      <c r="H13" s="20"/>
      <c r="I13" s="88">
        <f t="shared" si="0"/>
        <v>0</v>
      </c>
      <c r="J13" s="23"/>
      <c r="K13" s="20"/>
      <c r="L13" s="20"/>
      <c r="M13" s="89">
        <f t="shared" si="1"/>
        <v>0</v>
      </c>
      <c r="N13" s="90">
        <f t="shared" si="2"/>
        <v>0</v>
      </c>
      <c r="O13" s="79"/>
      <c r="P13" s="107">
        <f t="shared" si="3"/>
      </c>
      <c r="Q13" s="63"/>
    </row>
    <row r="14" spans="1:18" ht="15" customHeight="1">
      <c r="A14" s="56"/>
      <c r="B14" s="25"/>
      <c r="C14" s="108"/>
      <c r="D14" s="58"/>
      <c r="E14" s="70"/>
      <c r="F14" s="23"/>
      <c r="G14" s="20"/>
      <c r="H14" s="20"/>
      <c r="I14" s="88">
        <f t="shared" si="0"/>
        <v>0</v>
      </c>
      <c r="J14" s="23"/>
      <c r="K14" s="20"/>
      <c r="L14" s="20"/>
      <c r="M14" s="89">
        <f t="shared" si="1"/>
        <v>0</v>
      </c>
      <c r="N14" s="90">
        <f t="shared" si="2"/>
        <v>0</v>
      </c>
      <c r="O14" s="79"/>
      <c r="P14" s="107">
        <f t="shared" si="3"/>
      </c>
      <c r="Q14" s="59"/>
      <c r="R14"/>
    </row>
    <row r="15" spans="1:18" ht="15" customHeight="1">
      <c r="A15" s="56"/>
      <c r="B15" s="25"/>
      <c r="C15" s="21"/>
      <c r="D15" s="58"/>
      <c r="E15" s="70"/>
      <c r="F15" s="23"/>
      <c r="G15" s="20"/>
      <c r="H15" s="20"/>
      <c r="I15" s="88">
        <f t="shared" si="0"/>
        <v>0</v>
      </c>
      <c r="J15" s="23"/>
      <c r="K15" s="20"/>
      <c r="L15" s="20"/>
      <c r="M15" s="89">
        <f t="shared" si="1"/>
        <v>0</v>
      </c>
      <c r="N15" s="90">
        <f t="shared" si="2"/>
        <v>0</v>
      </c>
      <c r="O15" s="79"/>
      <c r="P15" s="107">
        <f t="shared" si="3"/>
      </c>
      <c r="Q15" s="59"/>
      <c r="R15"/>
    </row>
    <row r="16" spans="1:17" ht="15" customHeight="1">
      <c r="A16" s="71"/>
      <c r="B16" s="25"/>
      <c r="C16" s="21"/>
      <c r="D16" s="58"/>
      <c r="E16" s="73"/>
      <c r="F16" s="23"/>
      <c r="G16" s="20"/>
      <c r="H16" s="20"/>
      <c r="I16" s="88">
        <f t="shared" si="0"/>
        <v>0</v>
      </c>
      <c r="J16" s="23"/>
      <c r="K16" s="20"/>
      <c r="L16" s="20"/>
      <c r="M16" s="89">
        <f t="shared" si="1"/>
        <v>0</v>
      </c>
      <c r="N16" s="90">
        <f t="shared" si="2"/>
        <v>0</v>
      </c>
      <c r="O16" s="79"/>
      <c r="P16" s="107">
        <f t="shared" si="3"/>
      </c>
      <c r="Q16" s="59"/>
    </row>
    <row r="17" spans="1:17" ht="15" customHeight="1">
      <c r="A17" s="56"/>
      <c r="B17" s="25"/>
      <c r="C17" s="21"/>
      <c r="D17" s="105"/>
      <c r="E17" s="70"/>
      <c r="F17" s="23"/>
      <c r="G17" s="20"/>
      <c r="H17" s="20"/>
      <c r="I17" s="88">
        <f t="shared" si="0"/>
        <v>0</v>
      </c>
      <c r="J17" s="23"/>
      <c r="K17" s="20"/>
      <c r="L17" s="20"/>
      <c r="M17" s="89">
        <f t="shared" si="1"/>
        <v>0</v>
      </c>
      <c r="N17" s="90">
        <f t="shared" si="2"/>
        <v>0</v>
      </c>
      <c r="O17" s="79"/>
      <c r="P17" s="107">
        <f t="shared" si="3"/>
      </c>
      <c r="Q17" s="63"/>
    </row>
    <row r="18" spans="1:17" ht="15" customHeight="1">
      <c r="A18" s="56"/>
      <c r="B18" s="25"/>
      <c r="C18" s="21"/>
      <c r="D18" s="105"/>
      <c r="E18" s="106"/>
      <c r="F18" s="23"/>
      <c r="G18" s="20"/>
      <c r="H18" s="20"/>
      <c r="I18" s="88">
        <f t="shared" si="0"/>
        <v>0</v>
      </c>
      <c r="J18" s="23"/>
      <c r="K18" s="20"/>
      <c r="L18" s="20"/>
      <c r="M18" s="89">
        <f t="shared" si="1"/>
        <v>0</v>
      </c>
      <c r="N18" s="90">
        <f t="shared" si="2"/>
        <v>0</v>
      </c>
      <c r="O18" s="79"/>
      <c r="P18" s="107">
        <f t="shared" si="3"/>
      </c>
      <c r="Q18" s="63"/>
    </row>
    <row r="19" spans="1:18" ht="15" customHeight="1">
      <c r="A19" s="56"/>
      <c r="B19" s="25"/>
      <c r="C19" s="108"/>
      <c r="D19" s="58"/>
      <c r="E19" s="70"/>
      <c r="F19" s="23"/>
      <c r="G19" s="20"/>
      <c r="H19" s="20"/>
      <c r="I19" s="88">
        <f t="shared" si="0"/>
        <v>0</v>
      </c>
      <c r="J19" s="23"/>
      <c r="K19" s="20"/>
      <c r="L19" s="20"/>
      <c r="M19" s="89">
        <f t="shared" si="1"/>
        <v>0</v>
      </c>
      <c r="N19" s="90">
        <f t="shared" si="2"/>
        <v>0</v>
      </c>
      <c r="O19" s="79"/>
      <c r="P19" s="107">
        <f t="shared" si="3"/>
      </c>
      <c r="Q19" s="59"/>
      <c r="R19"/>
    </row>
    <row r="20" spans="1:18" ht="15" customHeight="1">
      <c r="A20" s="56"/>
      <c r="B20" s="25"/>
      <c r="C20" s="21"/>
      <c r="D20" s="58"/>
      <c r="E20" s="70"/>
      <c r="F20" s="23"/>
      <c r="G20" s="20"/>
      <c r="H20" s="20"/>
      <c r="I20" s="88">
        <f t="shared" si="0"/>
        <v>0</v>
      </c>
      <c r="J20" s="23"/>
      <c r="K20" s="20"/>
      <c r="L20" s="20"/>
      <c r="M20" s="89">
        <f t="shared" si="1"/>
        <v>0</v>
      </c>
      <c r="N20" s="90">
        <f t="shared" si="2"/>
        <v>0</v>
      </c>
      <c r="O20" s="79"/>
      <c r="P20" s="107">
        <f t="shared" si="3"/>
      </c>
      <c r="Q20" s="59"/>
      <c r="R20"/>
    </row>
    <row r="21" spans="1:17" ht="15" customHeight="1">
      <c r="A21" s="71"/>
      <c r="B21" s="25"/>
      <c r="C21" s="21"/>
      <c r="D21" s="58"/>
      <c r="E21" s="73"/>
      <c r="F21" s="23"/>
      <c r="G21" s="20"/>
      <c r="H21" s="20"/>
      <c r="I21" s="88">
        <f t="shared" si="0"/>
        <v>0</v>
      </c>
      <c r="J21" s="23"/>
      <c r="K21" s="20"/>
      <c r="L21" s="20"/>
      <c r="M21" s="89">
        <f t="shared" si="1"/>
        <v>0</v>
      </c>
      <c r="N21" s="90">
        <f t="shared" si="2"/>
        <v>0</v>
      </c>
      <c r="O21" s="79"/>
      <c r="P21" s="107">
        <f t="shared" si="3"/>
      </c>
      <c r="Q21" s="59"/>
    </row>
    <row r="22" spans="1:17" ht="15" customHeight="1">
      <c r="A22" s="56"/>
      <c r="B22" s="25"/>
      <c r="C22" s="21"/>
      <c r="D22" s="105"/>
      <c r="E22" s="70"/>
      <c r="F22" s="23"/>
      <c r="G22" s="20"/>
      <c r="H22" s="20"/>
      <c r="I22" s="88">
        <f t="shared" si="0"/>
        <v>0</v>
      </c>
      <c r="J22" s="23"/>
      <c r="K22" s="20"/>
      <c r="L22" s="20"/>
      <c r="M22" s="89">
        <f t="shared" si="1"/>
        <v>0</v>
      </c>
      <c r="N22" s="90">
        <f t="shared" si="2"/>
        <v>0</v>
      </c>
      <c r="O22" s="79"/>
      <c r="P22" s="107">
        <f t="shared" si="3"/>
      </c>
      <c r="Q22" s="63"/>
    </row>
    <row r="23" spans="1:17" ht="15" customHeight="1">
      <c r="A23" s="56"/>
      <c r="B23" s="25"/>
      <c r="C23" s="21"/>
      <c r="D23" s="105"/>
      <c r="E23" s="106"/>
      <c r="F23" s="23"/>
      <c r="G23" s="20"/>
      <c r="H23" s="20"/>
      <c r="I23" s="88">
        <f t="shared" si="0"/>
        <v>0</v>
      </c>
      <c r="J23" s="23"/>
      <c r="K23" s="20"/>
      <c r="L23" s="20"/>
      <c r="M23" s="89">
        <f t="shared" si="1"/>
        <v>0</v>
      </c>
      <c r="N23" s="90">
        <f t="shared" si="2"/>
        <v>0</v>
      </c>
      <c r="O23" s="79"/>
      <c r="P23" s="107">
        <f t="shared" si="3"/>
      </c>
      <c r="Q23" s="63"/>
    </row>
    <row r="24" spans="1:17" ht="15" customHeight="1">
      <c r="A24" s="86"/>
      <c r="B24" s="32"/>
      <c r="C24" s="36"/>
      <c r="D24" s="48"/>
      <c r="E24" s="66"/>
      <c r="F24" s="22"/>
      <c r="G24" s="24"/>
      <c r="H24" s="24"/>
      <c r="I24" s="93">
        <f>MAX(F24:H24)</f>
        <v>0</v>
      </c>
      <c r="J24" s="94"/>
      <c r="K24" s="24"/>
      <c r="L24" s="24"/>
      <c r="M24" s="95">
        <f>MAX(J24:L24)</f>
        <v>0</v>
      </c>
      <c r="N24" s="96">
        <f>SUM(I24,M24)</f>
        <v>0</v>
      </c>
      <c r="O24" s="97"/>
      <c r="P24" s="38">
        <f>IF(ISERROR(N24*10^(0.75194503*(LOG10(E24/175.508))^2)),"",N24*10^(0.75194503*(LOG10(E24/175.508))^2))</f>
      </c>
      <c r="Q24" s="98"/>
    </row>
    <row r="25" spans="1:17" ht="12.75">
      <c r="A25" s="99"/>
      <c r="B25" s="100"/>
      <c r="C25" s="99"/>
      <c r="D25" s="101"/>
      <c r="E25" s="102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103"/>
    </row>
    <row r="26" spans="2:6" ht="12.75">
      <c r="B26" t="s">
        <v>236</v>
      </c>
      <c r="E26" s="6" t="s">
        <v>239</v>
      </c>
      <c r="F26" s="4" t="s">
        <v>240</v>
      </c>
    </row>
    <row r="27" spans="2:17" ht="12.75">
      <c r="B27" t="s">
        <v>237</v>
      </c>
      <c r="K27" s="4" t="s">
        <v>238</v>
      </c>
      <c r="P27" s="4" t="s">
        <v>241</v>
      </c>
      <c r="Q27" s="7" t="s">
        <v>242</v>
      </c>
    </row>
  </sheetData>
  <sheetProtection/>
  <mergeCells count="20"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</mergeCells>
  <conditionalFormatting sqref="F24:H24 J24:L24">
    <cfRule type="cellIs" priority="10" dxfId="0" operator="greaterThan" stopIfTrue="1">
      <formula>"n"</formula>
    </cfRule>
  </conditionalFormatting>
  <conditionalFormatting sqref="F9:H13 J9:L13">
    <cfRule type="cellIs" priority="7" dxfId="435" operator="greaterThan" stopIfTrue="1">
      <formula>"n"</formula>
    </cfRule>
    <cfRule type="cellIs" priority="8" dxfId="2" operator="greaterThan" stopIfTrue="1">
      <formula>"b"</formula>
    </cfRule>
    <cfRule type="cellIs" priority="9" dxfId="1" operator="greaterThan" stopIfTrue="1">
      <formula>0</formula>
    </cfRule>
  </conditionalFormatting>
  <conditionalFormatting sqref="F14:H18 J14:L18">
    <cfRule type="cellIs" priority="4" dxfId="435" operator="greaterThan" stopIfTrue="1">
      <formula>"n"</formula>
    </cfRule>
    <cfRule type="cellIs" priority="5" dxfId="2" operator="greaterThan" stopIfTrue="1">
      <formula>"b"</formula>
    </cfRule>
    <cfRule type="cellIs" priority="6" dxfId="1" operator="greaterThan" stopIfTrue="1">
      <formula>0</formula>
    </cfRule>
  </conditionalFormatting>
  <conditionalFormatting sqref="F19:H23 J19:L23">
    <cfRule type="cellIs" priority="1" dxfId="435" operator="greaterThan" stopIfTrue="1">
      <formula>"n"</formula>
    </cfRule>
    <cfRule type="cellIs" priority="2" dxfId="2" operator="greaterThan" stopIfTrue="1">
      <formula>"b"</formula>
    </cfRule>
    <cfRule type="cellIs" priority="3" dxfId="1" operator="greaterThan" stopIfTrue="1">
      <formula>0</formula>
    </cfRule>
  </conditionalFormatting>
  <dataValidations count="1">
    <dataValidation type="whole" allowBlank="1" sqref="F10:H13 F15:H18 F20:H24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apas21">
    <tabColor rgb="FF00B0F0"/>
    <pageSetUpPr fitToPage="1"/>
  </sheetPr>
  <dimension ref="A1:R27"/>
  <sheetViews>
    <sheetView tabSelected="1" zoomScalePageLayoutView="0" workbookViewId="0" topLeftCell="A22">
      <selection activeCell="B26" sqref="B26:Q27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60" customHeight="1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1"/>
    </row>
    <row r="2" spans="1:18" ht="27" customHeight="1">
      <c r="A2" s="207" t="s">
        <v>176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1"/>
    </row>
    <row r="3" spans="1:18" ht="18" customHeight="1">
      <c r="A3" s="209" t="s">
        <v>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1"/>
    </row>
    <row r="4" ht="16.5" customHeight="1"/>
    <row r="5" spans="1:18" ht="19.5" customHeight="1">
      <c r="A5" s="210" t="s">
        <v>82</v>
      </c>
      <c r="B5" s="210"/>
      <c r="C5" s="210"/>
      <c r="D5" s="16"/>
      <c r="E5" s="76"/>
      <c r="F5" s="210" t="s">
        <v>83</v>
      </c>
      <c r="G5" s="210"/>
      <c r="H5" s="210"/>
      <c r="I5" s="10"/>
      <c r="J5" s="211" t="s">
        <v>175</v>
      </c>
      <c r="K5" s="212"/>
      <c r="L5" s="212"/>
      <c r="M5" s="10"/>
      <c r="N5" s="10"/>
      <c r="O5" s="10"/>
      <c r="P5" s="11" t="s">
        <v>190</v>
      </c>
      <c r="R5" s="14"/>
    </row>
    <row r="6" spans="1:18" ht="22.5" customHeight="1">
      <c r="A6" s="193" t="s">
        <v>1</v>
      </c>
      <c r="B6" s="193"/>
      <c r="C6" s="193"/>
      <c r="D6" s="77"/>
      <c r="E6" s="78"/>
      <c r="F6" s="194" t="s">
        <v>2</v>
      </c>
      <c r="G6" s="194"/>
      <c r="H6" s="194"/>
      <c r="I6" s="10"/>
      <c r="J6" s="195" t="s">
        <v>3</v>
      </c>
      <c r="K6" s="195"/>
      <c r="L6" s="196"/>
      <c r="M6" s="2"/>
      <c r="N6" s="10"/>
      <c r="O6" s="10"/>
      <c r="P6" s="12" t="s">
        <v>4</v>
      </c>
      <c r="R6" s="15"/>
    </row>
    <row r="7" spans="1:18" ht="15" customHeight="1">
      <c r="A7" s="197" t="s">
        <v>5</v>
      </c>
      <c r="B7" s="198" t="s">
        <v>6</v>
      </c>
      <c r="C7" s="197" t="s">
        <v>7</v>
      </c>
      <c r="D7" s="199" t="s">
        <v>2</v>
      </c>
      <c r="E7" s="201" t="s">
        <v>8</v>
      </c>
      <c r="F7" s="202" t="s">
        <v>9</v>
      </c>
      <c r="G7" s="203"/>
      <c r="H7" s="203"/>
      <c r="I7" s="204"/>
      <c r="J7" s="202" t="s">
        <v>10</v>
      </c>
      <c r="K7" s="203"/>
      <c r="L7" s="203"/>
      <c r="M7" s="204"/>
      <c r="N7" s="186" t="s">
        <v>11</v>
      </c>
      <c r="O7" s="187" t="s">
        <v>12</v>
      </c>
      <c r="P7" s="189" t="s">
        <v>13</v>
      </c>
      <c r="Q7" s="191" t="s">
        <v>14</v>
      </c>
      <c r="R7" s="92"/>
    </row>
    <row r="8" spans="1:18" s="3" customFormat="1" ht="15" customHeight="1">
      <c r="A8" s="197"/>
      <c r="B8" s="198"/>
      <c r="C8" s="197"/>
      <c r="D8" s="200"/>
      <c r="E8" s="201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186"/>
      <c r="O8" s="188"/>
      <c r="P8" s="190"/>
      <c r="Q8" s="192"/>
      <c r="R8" s="91"/>
    </row>
    <row r="9" spans="1:18" ht="15" customHeight="1">
      <c r="A9" s="56">
        <v>1</v>
      </c>
      <c r="B9" s="25" t="s">
        <v>219</v>
      </c>
      <c r="C9" s="108" t="s">
        <v>220</v>
      </c>
      <c r="D9" s="58" t="s">
        <v>30</v>
      </c>
      <c r="E9" s="70">
        <v>75.95</v>
      </c>
      <c r="F9" s="23">
        <v>33</v>
      </c>
      <c r="G9" s="20">
        <v>34</v>
      </c>
      <c r="H9" s="20">
        <v>35</v>
      </c>
      <c r="I9" s="88">
        <f aca="true" t="shared" si="0" ref="I9:I23">MAX(F9:H9)</f>
        <v>35</v>
      </c>
      <c r="J9" s="23">
        <v>43</v>
      </c>
      <c r="K9" s="20">
        <v>44</v>
      </c>
      <c r="L9" s="20">
        <v>45</v>
      </c>
      <c r="M9" s="89">
        <f aca="true" t="shared" si="1" ref="M9:M23">MAX(J9:L9)</f>
        <v>45</v>
      </c>
      <c r="N9" s="90">
        <f aca="true" t="shared" si="2" ref="N9:N23">SUM(I9,M9)</f>
        <v>80</v>
      </c>
      <c r="O9" s="79" t="s">
        <v>162</v>
      </c>
      <c r="P9" s="107">
        <f aca="true" t="shared" si="3" ref="P9:P23">IF(ISERROR(N9*10^(0.75194503*(LOG10(E9/175.508))^2)),"",N9*10^(0.75194503*(LOG10(E9/175.508))^2))</f>
        <v>100.59892938161327</v>
      </c>
      <c r="Q9" s="59" t="s">
        <v>98</v>
      </c>
      <c r="R9"/>
    </row>
    <row r="10" spans="1:18" ht="15" customHeight="1">
      <c r="A10" s="56">
        <v>2</v>
      </c>
      <c r="B10" s="25" t="s">
        <v>221</v>
      </c>
      <c r="C10" s="21">
        <v>2010</v>
      </c>
      <c r="D10" s="58" t="s">
        <v>30</v>
      </c>
      <c r="E10" s="70">
        <v>73.7</v>
      </c>
      <c r="F10" s="23">
        <v>30</v>
      </c>
      <c r="G10" s="20">
        <v>32</v>
      </c>
      <c r="H10" s="20">
        <v>32</v>
      </c>
      <c r="I10" s="88">
        <f t="shared" si="0"/>
        <v>32</v>
      </c>
      <c r="J10" s="23">
        <v>44</v>
      </c>
      <c r="K10" s="20">
        <v>45</v>
      </c>
      <c r="L10" s="20">
        <v>46</v>
      </c>
      <c r="M10" s="89">
        <f t="shared" si="1"/>
        <v>46</v>
      </c>
      <c r="N10" s="90">
        <f t="shared" si="2"/>
        <v>78</v>
      </c>
      <c r="O10" s="79"/>
      <c r="P10" s="107">
        <f t="shared" si="3"/>
        <v>99.74040145176393</v>
      </c>
      <c r="Q10" s="59" t="s">
        <v>98</v>
      </c>
      <c r="R10"/>
    </row>
    <row r="11" spans="1:17" ht="15" customHeight="1">
      <c r="A11" s="71">
        <v>3</v>
      </c>
      <c r="B11" s="25" t="s">
        <v>185</v>
      </c>
      <c r="C11" s="21" t="s">
        <v>186</v>
      </c>
      <c r="D11" s="58" t="s">
        <v>115</v>
      </c>
      <c r="E11" s="73">
        <v>83.15</v>
      </c>
      <c r="F11" s="23">
        <v>39</v>
      </c>
      <c r="G11" s="20">
        <v>40</v>
      </c>
      <c r="H11" s="20">
        <v>41</v>
      </c>
      <c r="I11" s="88">
        <f t="shared" si="0"/>
        <v>41</v>
      </c>
      <c r="J11" s="23">
        <v>52</v>
      </c>
      <c r="K11" s="20">
        <v>24</v>
      </c>
      <c r="L11" s="20">
        <v>55</v>
      </c>
      <c r="M11" s="89">
        <f t="shared" si="1"/>
        <v>55</v>
      </c>
      <c r="N11" s="90">
        <f t="shared" si="2"/>
        <v>96</v>
      </c>
      <c r="O11" s="79" t="s">
        <v>161</v>
      </c>
      <c r="P11" s="107">
        <f t="shared" si="3"/>
        <v>115.19121284422741</v>
      </c>
      <c r="Q11" s="59" t="s">
        <v>222</v>
      </c>
    </row>
    <row r="12" spans="1:17" ht="15" customHeight="1">
      <c r="A12" s="56">
        <v>4</v>
      </c>
      <c r="B12" s="25" t="s">
        <v>234</v>
      </c>
      <c r="C12" s="21" t="s">
        <v>235</v>
      </c>
      <c r="D12" s="105" t="s">
        <v>224</v>
      </c>
      <c r="E12" s="70">
        <v>86</v>
      </c>
      <c r="F12" s="23">
        <v>78</v>
      </c>
      <c r="G12" s="20">
        <v>81</v>
      </c>
      <c r="H12" s="20">
        <v>82</v>
      </c>
      <c r="I12" s="88">
        <v>82</v>
      </c>
      <c r="J12" s="23">
        <v>100</v>
      </c>
      <c r="K12" s="20">
        <v>102</v>
      </c>
      <c r="L12" s="20">
        <v>104</v>
      </c>
      <c r="M12" s="89">
        <f t="shared" si="1"/>
        <v>104</v>
      </c>
      <c r="N12" s="90">
        <f t="shared" si="2"/>
        <v>186</v>
      </c>
      <c r="O12" s="79" t="s">
        <v>160</v>
      </c>
      <c r="P12" s="107">
        <f t="shared" si="3"/>
        <v>219.62457586439183</v>
      </c>
      <c r="Q12" s="63" t="s">
        <v>226</v>
      </c>
    </row>
    <row r="13" spans="1:17" ht="15" customHeight="1">
      <c r="A13" s="56"/>
      <c r="B13" s="25"/>
      <c r="C13" s="21"/>
      <c r="D13" s="105"/>
      <c r="E13" s="106"/>
      <c r="F13" s="23"/>
      <c r="G13" s="20"/>
      <c r="H13" s="20"/>
      <c r="I13" s="88">
        <f t="shared" si="0"/>
        <v>0</v>
      </c>
      <c r="J13" s="23"/>
      <c r="K13" s="20"/>
      <c r="L13" s="20"/>
      <c r="M13" s="89">
        <f t="shared" si="1"/>
        <v>0</v>
      </c>
      <c r="N13" s="90">
        <f t="shared" si="2"/>
        <v>0</v>
      </c>
      <c r="O13" s="79"/>
      <c r="P13" s="107">
        <f t="shared" si="3"/>
      </c>
      <c r="Q13" s="63"/>
    </row>
    <row r="14" spans="1:18" ht="15" customHeight="1">
      <c r="A14" s="56"/>
      <c r="B14" s="25"/>
      <c r="C14" s="108"/>
      <c r="D14" s="58"/>
      <c r="E14" s="70"/>
      <c r="F14" s="23"/>
      <c r="G14" s="20"/>
      <c r="H14" s="20"/>
      <c r="I14" s="88">
        <f t="shared" si="0"/>
        <v>0</v>
      </c>
      <c r="J14" s="23"/>
      <c r="K14" s="20"/>
      <c r="L14" s="20"/>
      <c r="M14" s="89">
        <f t="shared" si="1"/>
        <v>0</v>
      </c>
      <c r="N14" s="90">
        <f t="shared" si="2"/>
        <v>0</v>
      </c>
      <c r="O14" s="79"/>
      <c r="P14" s="107">
        <f t="shared" si="3"/>
      </c>
      <c r="Q14" s="59"/>
      <c r="R14"/>
    </row>
    <row r="15" spans="1:18" ht="15" customHeight="1">
      <c r="A15" s="56"/>
      <c r="B15" s="25"/>
      <c r="C15" s="21"/>
      <c r="D15" s="58"/>
      <c r="E15" s="70"/>
      <c r="F15" s="23"/>
      <c r="G15" s="20"/>
      <c r="H15" s="20"/>
      <c r="I15" s="88">
        <f t="shared" si="0"/>
        <v>0</v>
      </c>
      <c r="J15" s="23"/>
      <c r="K15" s="20"/>
      <c r="L15" s="20"/>
      <c r="M15" s="89">
        <f t="shared" si="1"/>
        <v>0</v>
      </c>
      <c r="N15" s="90">
        <f t="shared" si="2"/>
        <v>0</v>
      </c>
      <c r="O15" s="79"/>
      <c r="P15" s="107">
        <f t="shared" si="3"/>
      </c>
      <c r="Q15" s="59"/>
      <c r="R15"/>
    </row>
    <row r="16" spans="1:17" ht="15" customHeight="1">
      <c r="A16" s="71"/>
      <c r="B16" s="25"/>
      <c r="C16" s="21"/>
      <c r="D16" s="58"/>
      <c r="E16" s="73"/>
      <c r="F16" s="23"/>
      <c r="G16" s="20"/>
      <c r="H16" s="20"/>
      <c r="I16" s="88">
        <f t="shared" si="0"/>
        <v>0</v>
      </c>
      <c r="J16" s="23"/>
      <c r="K16" s="20"/>
      <c r="L16" s="20"/>
      <c r="M16" s="89">
        <f t="shared" si="1"/>
        <v>0</v>
      </c>
      <c r="N16" s="90">
        <f t="shared" si="2"/>
        <v>0</v>
      </c>
      <c r="O16" s="79"/>
      <c r="P16" s="107">
        <f t="shared" si="3"/>
      </c>
      <c r="Q16" s="59"/>
    </row>
    <row r="17" spans="1:17" ht="15" customHeight="1">
      <c r="A17" s="56"/>
      <c r="B17" s="25"/>
      <c r="C17" s="21"/>
      <c r="D17" s="105"/>
      <c r="E17" s="70"/>
      <c r="F17" s="23"/>
      <c r="G17" s="20"/>
      <c r="H17" s="20"/>
      <c r="I17" s="88">
        <f t="shared" si="0"/>
        <v>0</v>
      </c>
      <c r="J17" s="23"/>
      <c r="K17" s="20"/>
      <c r="L17" s="20"/>
      <c r="M17" s="89">
        <f t="shared" si="1"/>
        <v>0</v>
      </c>
      <c r="N17" s="90">
        <f t="shared" si="2"/>
        <v>0</v>
      </c>
      <c r="O17" s="79"/>
      <c r="P17" s="107">
        <f t="shared" si="3"/>
      </c>
      <c r="Q17" s="63"/>
    </row>
    <row r="18" spans="1:17" ht="15" customHeight="1">
      <c r="A18" s="56"/>
      <c r="B18" s="25"/>
      <c r="C18" s="21"/>
      <c r="D18" s="105"/>
      <c r="E18" s="106"/>
      <c r="F18" s="23"/>
      <c r="G18" s="20"/>
      <c r="H18" s="20"/>
      <c r="I18" s="88">
        <f t="shared" si="0"/>
        <v>0</v>
      </c>
      <c r="J18" s="23"/>
      <c r="K18" s="20"/>
      <c r="L18" s="20"/>
      <c r="M18" s="89">
        <f t="shared" si="1"/>
        <v>0</v>
      </c>
      <c r="N18" s="90">
        <f t="shared" si="2"/>
        <v>0</v>
      </c>
      <c r="O18" s="79"/>
      <c r="P18" s="107">
        <f t="shared" si="3"/>
      </c>
      <c r="Q18" s="63"/>
    </row>
    <row r="19" spans="1:18" ht="15" customHeight="1">
      <c r="A19" s="56"/>
      <c r="B19" s="25"/>
      <c r="C19" s="108"/>
      <c r="D19" s="58"/>
      <c r="E19" s="70"/>
      <c r="F19" s="23"/>
      <c r="G19" s="20"/>
      <c r="H19" s="20"/>
      <c r="I19" s="88">
        <f t="shared" si="0"/>
        <v>0</v>
      </c>
      <c r="J19" s="23"/>
      <c r="K19" s="20"/>
      <c r="L19" s="20"/>
      <c r="M19" s="89">
        <f t="shared" si="1"/>
        <v>0</v>
      </c>
      <c r="N19" s="90">
        <f t="shared" si="2"/>
        <v>0</v>
      </c>
      <c r="O19" s="79"/>
      <c r="P19" s="107">
        <f t="shared" si="3"/>
      </c>
      <c r="Q19" s="59"/>
      <c r="R19"/>
    </row>
    <row r="20" spans="1:18" ht="15" customHeight="1">
      <c r="A20" s="56"/>
      <c r="B20" s="25"/>
      <c r="C20" s="21"/>
      <c r="D20" s="58"/>
      <c r="E20" s="70"/>
      <c r="F20" s="23"/>
      <c r="G20" s="20"/>
      <c r="H20" s="20"/>
      <c r="I20" s="88">
        <f t="shared" si="0"/>
        <v>0</v>
      </c>
      <c r="J20" s="23"/>
      <c r="K20" s="20"/>
      <c r="L20" s="20"/>
      <c r="M20" s="89">
        <f t="shared" si="1"/>
        <v>0</v>
      </c>
      <c r="N20" s="90">
        <f t="shared" si="2"/>
        <v>0</v>
      </c>
      <c r="O20" s="79"/>
      <c r="P20" s="107">
        <f t="shared" si="3"/>
      </c>
      <c r="Q20" s="59"/>
      <c r="R20"/>
    </row>
    <row r="21" spans="1:17" ht="15" customHeight="1">
      <c r="A21" s="71"/>
      <c r="B21" s="25"/>
      <c r="C21" s="21"/>
      <c r="D21" s="58"/>
      <c r="E21" s="73"/>
      <c r="F21" s="23"/>
      <c r="G21" s="20"/>
      <c r="H21" s="20"/>
      <c r="I21" s="88">
        <f t="shared" si="0"/>
        <v>0</v>
      </c>
      <c r="J21" s="23"/>
      <c r="K21" s="20"/>
      <c r="L21" s="20"/>
      <c r="M21" s="89">
        <f t="shared" si="1"/>
        <v>0</v>
      </c>
      <c r="N21" s="90">
        <f t="shared" si="2"/>
        <v>0</v>
      </c>
      <c r="O21" s="79"/>
      <c r="P21" s="107">
        <f t="shared" si="3"/>
      </c>
      <c r="Q21" s="59"/>
    </row>
    <row r="22" spans="1:17" ht="15" customHeight="1">
      <c r="A22" s="56"/>
      <c r="B22" s="25"/>
      <c r="C22" s="21"/>
      <c r="D22" s="105"/>
      <c r="E22" s="70"/>
      <c r="F22" s="23"/>
      <c r="G22" s="20"/>
      <c r="H22" s="20"/>
      <c r="I22" s="88">
        <f t="shared" si="0"/>
        <v>0</v>
      </c>
      <c r="J22" s="23"/>
      <c r="K22" s="20"/>
      <c r="L22" s="20"/>
      <c r="M22" s="89">
        <f t="shared" si="1"/>
        <v>0</v>
      </c>
      <c r="N22" s="90">
        <f t="shared" si="2"/>
        <v>0</v>
      </c>
      <c r="O22" s="79"/>
      <c r="P22" s="107">
        <f t="shared" si="3"/>
      </c>
      <c r="Q22" s="63"/>
    </row>
    <row r="23" spans="1:17" ht="15" customHeight="1">
      <c r="A23" s="56"/>
      <c r="B23" s="25"/>
      <c r="C23" s="21"/>
      <c r="D23" s="105"/>
      <c r="E23" s="106"/>
      <c r="F23" s="23"/>
      <c r="G23" s="20"/>
      <c r="H23" s="20"/>
      <c r="I23" s="88">
        <f t="shared" si="0"/>
        <v>0</v>
      </c>
      <c r="J23" s="23"/>
      <c r="K23" s="20"/>
      <c r="L23" s="20"/>
      <c r="M23" s="89">
        <f t="shared" si="1"/>
        <v>0</v>
      </c>
      <c r="N23" s="90">
        <f t="shared" si="2"/>
        <v>0</v>
      </c>
      <c r="O23" s="79"/>
      <c r="P23" s="107">
        <f t="shared" si="3"/>
      </c>
      <c r="Q23" s="63"/>
    </row>
    <row r="24" spans="1:17" ht="15" customHeight="1">
      <c r="A24" s="86"/>
      <c r="B24" s="32"/>
      <c r="C24" s="36"/>
      <c r="D24" s="48"/>
      <c r="E24" s="66"/>
      <c r="F24" s="22"/>
      <c r="G24" s="24"/>
      <c r="H24" s="24"/>
      <c r="I24" s="93">
        <f>MAX(F24:H24)</f>
        <v>0</v>
      </c>
      <c r="J24" s="94"/>
      <c r="K24" s="24"/>
      <c r="L24" s="24"/>
      <c r="M24" s="95">
        <f>MAX(J24:L24)</f>
        <v>0</v>
      </c>
      <c r="N24" s="96">
        <f>SUM(I24,M24)</f>
        <v>0</v>
      </c>
      <c r="O24" s="97"/>
      <c r="P24" s="38">
        <f>IF(ISERROR(N24*10^(0.75194503*(LOG10(E24/175.508))^2)),"",N24*10^(0.75194503*(LOG10(E24/175.508))^2))</f>
      </c>
      <c r="Q24" s="98"/>
    </row>
    <row r="25" spans="1:17" ht="12.75">
      <c r="A25" s="99"/>
      <c r="B25" s="100"/>
      <c r="C25" s="99"/>
      <c r="D25" s="101"/>
      <c r="E25" s="102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103"/>
    </row>
    <row r="26" spans="2:6" ht="12.75">
      <c r="B26" t="s">
        <v>236</v>
      </c>
      <c r="E26" s="6" t="s">
        <v>239</v>
      </c>
      <c r="F26" s="4" t="s">
        <v>240</v>
      </c>
    </row>
    <row r="27" spans="2:17" ht="12.75">
      <c r="B27" t="s">
        <v>237</v>
      </c>
      <c r="K27" s="4" t="s">
        <v>238</v>
      </c>
      <c r="P27" s="4" t="s">
        <v>241</v>
      </c>
      <c r="Q27" s="7" t="s">
        <v>242</v>
      </c>
    </row>
  </sheetData>
  <sheetProtection/>
  <mergeCells count="20"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</mergeCells>
  <conditionalFormatting sqref="F24:H24 J24:L24">
    <cfRule type="cellIs" priority="10" dxfId="0" operator="greaterThan" stopIfTrue="1">
      <formula>"n"</formula>
    </cfRule>
  </conditionalFormatting>
  <conditionalFormatting sqref="F9:H13 J9:L13">
    <cfRule type="cellIs" priority="7" dxfId="435" operator="greaterThan" stopIfTrue="1">
      <formula>"n"</formula>
    </cfRule>
    <cfRule type="cellIs" priority="8" dxfId="2" operator="greaterThan" stopIfTrue="1">
      <formula>"b"</formula>
    </cfRule>
    <cfRule type="cellIs" priority="9" dxfId="1" operator="greaterThan" stopIfTrue="1">
      <formula>0</formula>
    </cfRule>
  </conditionalFormatting>
  <conditionalFormatting sqref="F14:H18 J14:L18">
    <cfRule type="cellIs" priority="4" dxfId="435" operator="greaterThan" stopIfTrue="1">
      <formula>"n"</formula>
    </cfRule>
    <cfRule type="cellIs" priority="5" dxfId="2" operator="greaterThan" stopIfTrue="1">
      <formula>"b"</formula>
    </cfRule>
    <cfRule type="cellIs" priority="6" dxfId="1" operator="greaterThan" stopIfTrue="1">
      <formula>0</formula>
    </cfRule>
  </conditionalFormatting>
  <conditionalFormatting sqref="F19:H23 J19:L23">
    <cfRule type="cellIs" priority="1" dxfId="435" operator="greaterThan" stopIfTrue="1">
      <formula>"n"</formula>
    </cfRule>
    <cfRule type="cellIs" priority="2" dxfId="2" operator="greaterThan" stopIfTrue="1">
      <formula>"b"</formula>
    </cfRule>
    <cfRule type="cellIs" priority="3" dxfId="1" operator="greaterThan" stopIfTrue="1">
      <formula>0</formula>
    </cfRule>
  </conditionalFormatting>
  <dataValidations count="1">
    <dataValidation type="whole" allowBlank="1" sqref="F10:H13 F15:H18 F20:H24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apas12">
    <tabColor rgb="FFFF0000"/>
    <pageSetUpPr fitToPage="1"/>
  </sheetPr>
  <dimension ref="A1:R34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hidden="1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60" customHeight="1">
      <c r="A1" s="205" t="s">
        <v>16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1"/>
    </row>
    <row r="2" spans="1:18" ht="27" customHeight="1">
      <c r="A2" s="207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1"/>
    </row>
    <row r="3" spans="1:18" ht="18" customHeight="1">
      <c r="A3" s="209" t="s">
        <v>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1"/>
    </row>
    <row r="4" ht="16.5" customHeight="1"/>
    <row r="5" spans="1:18" ht="19.5" customHeight="1">
      <c r="A5" s="210" t="s">
        <v>17</v>
      </c>
      <c r="B5" s="210"/>
      <c r="C5" s="210"/>
      <c r="D5" s="16"/>
      <c r="E5" s="76"/>
      <c r="F5" s="210" t="s">
        <v>2</v>
      </c>
      <c r="G5" s="210"/>
      <c r="H5" s="210"/>
      <c r="I5" s="10"/>
      <c r="J5" s="211" t="s">
        <v>18</v>
      </c>
      <c r="K5" s="212"/>
      <c r="L5" s="212"/>
      <c r="M5" s="10"/>
      <c r="N5" s="10"/>
      <c r="O5" s="10"/>
      <c r="P5" s="11"/>
      <c r="R5" s="14"/>
    </row>
    <row r="6" spans="1:18" ht="22.5" customHeight="1">
      <c r="A6" s="193" t="s">
        <v>1</v>
      </c>
      <c r="B6" s="193"/>
      <c r="C6" s="193"/>
      <c r="D6" s="77"/>
      <c r="E6" s="78"/>
      <c r="F6" s="194" t="s">
        <v>2</v>
      </c>
      <c r="G6" s="194"/>
      <c r="H6" s="194"/>
      <c r="I6" s="10"/>
      <c r="J6" s="195" t="s">
        <v>3</v>
      </c>
      <c r="K6" s="195"/>
      <c r="L6" s="196"/>
      <c r="M6" s="2"/>
      <c r="N6" s="10"/>
      <c r="O6" s="10"/>
      <c r="P6" s="12" t="s">
        <v>4</v>
      </c>
      <c r="R6" s="15"/>
    </row>
    <row r="7" spans="1:18" ht="15" customHeight="1">
      <c r="A7" s="197" t="s">
        <v>5</v>
      </c>
      <c r="B7" s="198" t="s">
        <v>6</v>
      </c>
      <c r="C7" s="197" t="s">
        <v>7</v>
      </c>
      <c r="D7" s="199" t="s">
        <v>2</v>
      </c>
      <c r="E7" s="201" t="s">
        <v>8</v>
      </c>
      <c r="F7" s="202" t="s">
        <v>9</v>
      </c>
      <c r="G7" s="203"/>
      <c r="H7" s="203"/>
      <c r="I7" s="204"/>
      <c r="J7" s="202" t="s">
        <v>10</v>
      </c>
      <c r="K7" s="203"/>
      <c r="L7" s="203"/>
      <c r="M7" s="204"/>
      <c r="N7" s="186" t="s">
        <v>11</v>
      </c>
      <c r="O7" s="187" t="s">
        <v>12</v>
      </c>
      <c r="P7" s="189" t="s">
        <v>13</v>
      </c>
      <c r="Q7" s="191" t="s">
        <v>14</v>
      </c>
      <c r="R7"/>
    </row>
    <row r="8" spans="1:17" s="3" customFormat="1" ht="15" customHeight="1">
      <c r="A8" s="197"/>
      <c r="B8" s="198"/>
      <c r="C8" s="197"/>
      <c r="D8" s="200"/>
      <c r="E8" s="201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186"/>
      <c r="O8" s="188"/>
      <c r="P8" s="190"/>
      <c r="Q8" s="192"/>
    </row>
    <row r="9" spans="1:18" ht="15" customHeight="1">
      <c r="A9" s="86">
        <v>1</v>
      </c>
      <c r="B9" s="32"/>
      <c r="C9" s="36"/>
      <c r="D9" s="48"/>
      <c r="E9" s="70"/>
      <c r="F9" s="81"/>
      <c r="G9" s="61"/>
      <c r="H9" s="61"/>
      <c r="I9" s="88">
        <f>MAX(F9:H9)</f>
        <v>0</v>
      </c>
      <c r="J9" s="23"/>
      <c r="K9" s="20"/>
      <c r="L9" s="20"/>
      <c r="M9" s="89">
        <f>MAX(J9:L9)</f>
        <v>0</v>
      </c>
      <c r="N9" s="90">
        <f>SUM(I9,M9)</f>
        <v>0</v>
      </c>
      <c r="O9" s="79"/>
      <c r="P9" s="38">
        <f>IF(ISERROR(N9*10^(0.783497476*(LOG10(E9/153.655))^2)),"",N9*10^(0.783497476*(LOG10(E9/153.655))^2))</f>
      </c>
      <c r="Q9" s="59"/>
      <c r="R9"/>
    </row>
    <row r="10" spans="1:18" ht="15" customHeight="1">
      <c r="A10" s="86">
        <v>2</v>
      </c>
      <c r="B10" s="32"/>
      <c r="C10" s="36"/>
      <c r="D10" s="48"/>
      <c r="E10" s="69"/>
      <c r="F10" s="82"/>
      <c r="G10" s="61"/>
      <c r="H10" s="61"/>
      <c r="I10" s="88">
        <f aca="true" t="shared" si="0" ref="I10:I34">MAX(F10:H10)</f>
        <v>0</v>
      </c>
      <c r="J10" s="23"/>
      <c r="K10" s="20"/>
      <c r="L10" s="20"/>
      <c r="M10" s="89">
        <f aca="true" t="shared" si="1" ref="M10:M34">MAX(J10:L10)</f>
        <v>0</v>
      </c>
      <c r="N10" s="90">
        <f aca="true" t="shared" si="2" ref="N10:N34">SUM(I10,M10)</f>
        <v>0</v>
      </c>
      <c r="O10" s="79"/>
      <c r="P10" s="38">
        <f aca="true" t="shared" si="3" ref="P10:P34">IF(ISERROR(N10*10^(0.783497476*(LOG10(E10/153.655))^2)),"",N10*10^(0.783497476*(LOG10(E10/153.655))^2))</f>
      </c>
      <c r="Q10" s="63"/>
      <c r="R10"/>
    </row>
    <row r="11" spans="1:18" ht="15" customHeight="1">
      <c r="A11" s="87">
        <v>3</v>
      </c>
      <c r="B11" s="27"/>
      <c r="C11" s="26"/>
      <c r="D11" s="50"/>
      <c r="E11" s="70"/>
      <c r="F11" s="23"/>
      <c r="G11" s="20"/>
      <c r="H11" s="20"/>
      <c r="I11" s="88">
        <f t="shared" si="0"/>
        <v>0</v>
      </c>
      <c r="J11" s="23"/>
      <c r="K11" s="20"/>
      <c r="L11" s="20"/>
      <c r="M11" s="89">
        <f t="shared" si="1"/>
        <v>0</v>
      </c>
      <c r="N11" s="90">
        <f t="shared" si="2"/>
        <v>0</v>
      </c>
      <c r="O11" s="79"/>
      <c r="P11" s="38">
        <f t="shared" si="3"/>
      </c>
      <c r="Q11" s="63"/>
      <c r="R11"/>
    </row>
    <row r="12" spans="1:18" ht="15" customHeight="1">
      <c r="A12" s="86">
        <v>4</v>
      </c>
      <c r="B12" s="32"/>
      <c r="C12" s="36"/>
      <c r="D12" s="48"/>
      <c r="E12" s="69"/>
      <c r="F12" s="23"/>
      <c r="G12" s="20"/>
      <c r="H12" s="20"/>
      <c r="I12" s="88">
        <f t="shared" si="0"/>
        <v>0</v>
      </c>
      <c r="J12" s="23"/>
      <c r="K12" s="20"/>
      <c r="L12" s="20"/>
      <c r="M12" s="89">
        <f t="shared" si="1"/>
        <v>0</v>
      </c>
      <c r="N12" s="90">
        <f t="shared" si="2"/>
        <v>0</v>
      </c>
      <c r="O12" s="79"/>
      <c r="P12" s="38">
        <f t="shared" si="3"/>
      </c>
      <c r="Q12" s="49"/>
      <c r="R12"/>
    </row>
    <row r="13" spans="1:17" ht="15" customHeight="1">
      <c r="A13" s="86">
        <v>5</v>
      </c>
      <c r="B13" s="27"/>
      <c r="C13" s="21"/>
      <c r="D13" s="60"/>
      <c r="E13" s="70"/>
      <c r="F13" s="84"/>
      <c r="G13" s="20"/>
      <c r="H13" s="20"/>
      <c r="I13" s="88">
        <f t="shared" si="0"/>
        <v>0</v>
      </c>
      <c r="J13" s="23"/>
      <c r="K13" s="20"/>
      <c r="L13" s="20"/>
      <c r="M13" s="89">
        <f t="shared" si="1"/>
        <v>0</v>
      </c>
      <c r="N13" s="90">
        <f t="shared" si="2"/>
        <v>0</v>
      </c>
      <c r="O13" s="79"/>
      <c r="P13" s="38">
        <f t="shared" si="3"/>
      </c>
      <c r="Q13" s="27"/>
    </row>
    <row r="14" spans="1:17" ht="15" customHeight="1">
      <c r="A14" s="87">
        <v>6</v>
      </c>
      <c r="B14" s="19"/>
      <c r="C14" s="17"/>
      <c r="D14" s="18"/>
      <c r="E14" s="73"/>
      <c r="F14" s="62"/>
      <c r="G14" s="61"/>
      <c r="H14" s="61"/>
      <c r="I14" s="88">
        <f t="shared" si="0"/>
        <v>0</v>
      </c>
      <c r="J14" s="23"/>
      <c r="K14" s="20"/>
      <c r="L14" s="20"/>
      <c r="M14" s="89">
        <f t="shared" si="1"/>
        <v>0</v>
      </c>
      <c r="N14" s="90">
        <f t="shared" si="2"/>
        <v>0</v>
      </c>
      <c r="O14" s="79"/>
      <c r="P14" s="38">
        <f t="shared" si="3"/>
      </c>
      <c r="Q14" s="63"/>
    </row>
    <row r="15" spans="1:17" ht="15" customHeight="1">
      <c r="A15" s="86">
        <v>7</v>
      </c>
      <c r="B15" s="32"/>
      <c r="C15" s="45"/>
      <c r="D15" s="48"/>
      <c r="E15" s="73"/>
      <c r="F15" s="54"/>
      <c r="G15" s="20"/>
      <c r="H15" s="20"/>
      <c r="I15" s="88">
        <f t="shared" si="0"/>
        <v>0</v>
      </c>
      <c r="J15" s="23"/>
      <c r="K15" s="20"/>
      <c r="L15" s="20"/>
      <c r="M15" s="89">
        <f t="shared" si="1"/>
        <v>0</v>
      </c>
      <c r="N15" s="90">
        <f t="shared" si="2"/>
        <v>0</v>
      </c>
      <c r="O15" s="79"/>
      <c r="P15" s="38">
        <f t="shared" si="3"/>
      </c>
      <c r="Q15" s="63"/>
    </row>
    <row r="16" spans="1:17" ht="15" customHeight="1">
      <c r="A16" s="86">
        <v>8</v>
      </c>
      <c r="B16" s="32"/>
      <c r="C16" s="36"/>
      <c r="D16" s="48"/>
      <c r="E16" s="64"/>
      <c r="F16" s="54"/>
      <c r="G16" s="20"/>
      <c r="H16" s="20"/>
      <c r="I16" s="88">
        <f t="shared" si="0"/>
        <v>0</v>
      </c>
      <c r="J16" s="23"/>
      <c r="K16" s="20"/>
      <c r="L16" s="20"/>
      <c r="M16" s="89">
        <f t="shared" si="1"/>
        <v>0</v>
      </c>
      <c r="N16" s="90">
        <f t="shared" si="2"/>
        <v>0</v>
      </c>
      <c r="O16" s="79"/>
      <c r="P16" s="38">
        <f t="shared" si="3"/>
      </c>
      <c r="Q16" s="33"/>
    </row>
    <row r="17" spans="1:17" ht="15" customHeight="1">
      <c r="A17" s="86">
        <v>9</v>
      </c>
      <c r="B17" s="35"/>
      <c r="C17" s="46"/>
      <c r="D17" s="80"/>
      <c r="E17" s="73"/>
      <c r="F17" s="62"/>
      <c r="G17" s="61"/>
      <c r="H17" s="61"/>
      <c r="I17" s="88">
        <f t="shared" si="0"/>
        <v>0</v>
      </c>
      <c r="J17" s="23"/>
      <c r="K17" s="20"/>
      <c r="L17" s="20"/>
      <c r="M17" s="89">
        <f t="shared" si="1"/>
        <v>0</v>
      </c>
      <c r="N17" s="90">
        <f t="shared" si="2"/>
        <v>0</v>
      </c>
      <c r="O17" s="79"/>
      <c r="P17" s="38">
        <f t="shared" si="3"/>
      </c>
      <c r="Q17" s="63"/>
    </row>
    <row r="18" spans="1:17" ht="15" customHeight="1">
      <c r="A18" s="56">
        <v>10</v>
      </c>
      <c r="B18" s="29"/>
      <c r="C18" s="28"/>
      <c r="D18" s="31"/>
      <c r="E18" s="67"/>
      <c r="F18" s="62"/>
      <c r="G18" s="61"/>
      <c r="H18" s="61"/>
      <c r="I18" s="88">
        <f t="shared" si="0"/>
        <v>0</v>
      </c>
      <c r="J18" s="23"/>
      <c r="K18" s="20"/>
      <c r="L18" s="20"/>
      <c r="M18" s="89">
        <f t="shared" si="1"/>
        <v>0</v>
      </c>
      <c r="N18" s="90">
        <f t="shared" si="2"/>
        <v>0</v>
      </c>
      <c r="O18" s="79"/>
      <c r="P18" s="38">
        <f t="shared" si="3"/>
      </c>
      <c r="Q18" s="63"/>
    </row>
    <row r="19" spans="1:17" ht="15" customHeight="1">
      <c r="A19" s="71">
        <v>11</v>
      </c>
      <c r="B19" s="52"/>
      <c r="C19" s="53"/>
      <c r="D19" s="65"/>
      <c r="E19" s="72"/>
      <c r="F19" s="68"/>
      <c r="G19" s="39"/>
      <c r="H19" s="39"/>
      <c r="I19" s="88">
        <f t="shared" si="0"/>
        <v>0</v>
      </c>
      <c r="J19" s="23"/>
      <c r="K19" s="20"/>
      <c r="L19" s="20"/>
      <c r="M19" s="89">
        <f t="shared" si="1"/>
        <v>0</v>
      </c>
      <c r="N19" s="90">
        <f t="shared" si="2"/>
        <v>0</v>
      </c>
      <c r="O19" s="79"/>
      <c r="P19" s="38">
        <f t="shared" si="3"/>
      </c>
      <c r="Q19" s="27"/>
    </row>
    <row r="20" spans="1:17" ht="15" customHeight="1">
      <c r="A20" s="86">
        <v>12</v>
      </c>
      <c r="B20" s="27"/>
      <c r="C20" s="26"/>
      <c r="D20" s="50"/>
      <c r="E20" s="67"/>
      <c r="F20" s="62"/>
      <c r="G20" s="61"/>
      <c r="H20" s="61"/>
      <c r="I20" s="88">
        <f t="shared" si="0"/>
        <v>0</v>
      </c>
      <c r="J20" s="23"/>
      <c r="K20" s="20"/>
      <c r="L20" s="20"/>
      <c r="M20" s="89">
        <f t="shared" si="1"/>
        <v>0</v>
      </c>
      <c r="N20" s="90">
        <f t="shared" si="2"/>
        <v>0</v>
      </c>
      <c r="O20" s="79"/>
      <c r="P20" s="38">
        <f t="shared" si="3"/>
      </c>
      <c r="Q20" s="63"/>
    </row>
    <row r="21" spans="1:17" ht="15" customHeight="1">
      <c r="A21" s="86">
        <v>13</v>
      </c>
      <c r="B21" s="32"/>
      <c r="C21" s="36"/>
      <c r="D21" s="48"/>
      <c r="E21" s="66"/>
      <c r="F21" s="43"/>
      <c r="G21" s="42"/>
      <c r="H21" s="42"/>
      <c r="I21" s="88">
        <f t="shared" si="0"/>
        <v>0</v>
      </c>
      <c r="J21" s="23"/>
      <c r="K21" s="20"/>
      <c r="L21" s="20"/>
      <c r="M21" s="89">
        <f t="shared" si="1"/>
        <v>0</v>
      </c>
      <c r="N21" s="90">
        <f t="shared" si="2"/>
        <v>0</v>
      </c>
      <c r="O21" s="79"/>
      <c r="P21" s="38">
        <f t="shared" si="3"/>
      </c>
      <c r="Q21" s="49"/>
    </row>
    <row r="22" spans="1:17" ht="15" customHeight="1">
      <c r="A22" s="56">
        <v>14</v>
      </c>
      <c r="B22" s="30"/>
      <c r="C22" s="53"/>
      <c r="D22" s="51"/>
      <c r="E22" s="74"/>
      <c r="F22" s="62"/>
      <c r="G22" s="61"/>
      <c r="H22" s="61"/>
      <c r="I22" s="88">
        <f t="shared" si="0"/>
        <v>0</v>
      </c>
      <c r="J22" s="23"/>
      <c r="K22" s="20"/>
      <c r="L22" s="20"/>
      <c r="M22" s="89">
        <f t="shared" si="1"/>
        <v>0</v>
      </c>
      <c r="N22" s="90">
        <f t="shared" si="2"/>
        <v>0</v>
      </c>
      <c r="O22" s="79"/>
      <c r="P22" s="38">
        <f t="shared" si="3"/>
      </c>
      <c r="Q22" s="27"/>
    </row>
    <row r="23" spans="1:17" ht="15" customHeight="1">
      <c r="A23" s="71">
        <v>15</v>
      </c>
      <c r="B23" s="29"/>
      <c r="C23" s="28"/>
      <c r="D23" s="31"/>
      <c r="E23" s="67"/>
      <c r="F23" s="62"/>
      <c r="G23" s="61"/>
      <c r="H23" s="61"/>
      <c r="I23" s="88">
        <f t="shared" si="0"/>
        <v>0</v>
      </c>
      <c r="J23" s="23"/>
      <c r="K23" s="20"/>
      <c r="L23" s="20"/>
      <c r="M23" s="89">
        <f t="shared" si="1"/>
        <v>0</v>
      </c>
      <c r="N23" s="90">
        <f t="shared" si="2"/>
        <v>0</v>
      </c>
      <c r="O23" s="79"/>
      <c r="P23" s="38">
        <f t="shared" si="3"/>
      </c>
      <c r="Q23" s="63"/>
    </row>
    <row r="24" spans="1:17" ht="15" customHeight="1">
      <c r="A24" s="86">
        <v>16</v>
      </c>
      <c r="B24" s="30"/>
      <c r="C24" s="55"/>
      <c r="D24" s="51"/>
      <c r="E24" s="67"/>
      <c r="F24" s="62"/>
      <c r="G24" s="61"/>
      <c r="H24" s="61"/>
      <c r="I24" s="88">
        <f t="shared" si="0"/>
        <v>0</v>
      </c>
      <c r="J24" s="23"/>
      <c r="K24" s="20"/>
      <c r="L24" s="20"/>
      <c r="M24" s="89">
        <f t="shared" si="1"/>
        <v>0</v>
      </c>
      <c r="N24" s="90">
        <f t="shared" si="2"/>
        <v>0</v>
      </c>
      <c r="O24" s="79"/>
      <c r="P24" s="38">
        <f t="shared" si="3"/>
      </c>
      <c r="Q24" s="63"/>
    </row>
    <row r="25" spans="1:17" ht="15" customHeight="1">
      <c r="A25" s="86">
        <v>17</v>
      </c>
      <c r="B25" s="29"/>
      <c r="C25" s="28"/>
      <c r="D25" s="31"/>
      <c r="E25" s="66"/>
      <c r="F25" s="40"/>
      <c r="G25" s="41"/>
      <c r="H25" s="41"/>
      <c r="I25" s="88">
        <f t="shared" si="0"/>
        <v>0</v>
      </c>
      <c r="J25" s="23"/>
      <c r="K25" s="20"/>
      <c r="L25" s="20"/>
      <c r="M25" s="89">
        <f t="shared" si="1"/>
        <v>0</v>
      </c>
      <c r="N25" s="90">
        <f t="shared" si="2"/>
        <v>0</v>
      </c>
      <c r="O25" s="79"/>
      <c r="P25" s="38">
        <f t="shared" si="3"/>
      </c>
      <c r="Q25" s="49"/>
    </row>
    <row r="26" spans="1:18" ht="15" customHeight="1">
      <c r="A26" s="56">
        <v>18</v>
      </c>
      <c r="B26" s="27"/>
      <c r="C26" s="26"/>
      <c r="D26" s="50"/>
      <c r="E26" s="67"/>
      <c r="F26" s="54"/>
      <c r="G26" s="20"/>
      <c r="H26" s="20"/>
      <c r="I26" s="88">
        <f t="shared" si="0"/>
        <v>0</v>
      </c>
      <c r="J26" s="23"/>
      <c r="K26" s="20"/>
      <c r="L26" s="20"/>
      <c r="M26" s="89">
        <f t="shared" si="1"/>
        <v>0</v>
      </c>
      <c r="N26" s="90">
        <f t="shared" si="2"/>
        <v>0</v>
      </c>
      <c r="O26" s="79"/>
      <c r="P26" s="38">
        <f t="shared" si="3"/>
      </c>
      <c r="Q26" s="63"/>
      <c r="R26" s="75"/>
    </row>
    <row r="27" spans="1:18" ht="15" customHeight="1">
      <c r="A27" s="71">
        <v>19</v>
      </c>
      <c r="B27" s="32"/>
      <c r="C27" s="36"/>
      <c r="D27" s="48"/>
      <c r="E27" s="66"/>
      <c r="F27" s="83"/>
      <c r="G27" s="57"/>
      <c r="H27" s="57"/>
      <c r="I27" s="88">
        <f t="shared" si="0"/>
        <v>0</v>
      </c>
      <c r="J27" s="23"/>
      <c r="K27" s="20"/>
      <c r="L27" s="20"/>
      <c r="M27" s="89">
        <f t="shared" si="1"/>
        <v>0</v>
      </c>
      <c r="N27" s="90">
        <f t="shared" si="2"/>
        <v>0</v>
      </c>
      <c r="O27" s="79"/>
      <c r="P27" s="38">
        <f t="shared" si="3"/>
      </c>
      <c r="Q27" s="63"/>
      <c r="R27" s="75"/>
    </row>
    <row r="28" spans="1:18" ht="15" customHeight="1">
      <c r="A28" s="86">
        <v>20</v>
      </c>
      <c r="B28" s="32"/>
      <c r="C28" s="36"/>
      <c r="D28" s="48"/>
      <c r="E28" s="67"/>
      <c r="F28" s="54"/>
      <c r="G28" s="20"/>
      <c r="H28" s="20"/>
      <c r="I28" s="88">
        <f t="shared" si="0"/>
        <v>0</v>
      </c>
      <c r="J28" s="23"/>
      <c r="K28" s="20"/>
      <c r="L28" s="20"/>
      <c r="M28" s="89">
        <f t="shared" si="1"/>
        <v>0</v>
      </c>
      <c r="N28" s="90">
        <f t="shared" si="2"/>
        <v>0</v>
      </c>
      <c r="O28" s="79"/>
      <c r="P28" s="38">
        <f t="shared" si="3"/>
      </c>
      <c r="Q28" s="59"/>
      <c r="R28" s="75"/>
    </row>
    <row r="29" spans="1:17" ht="15" customHeight="1">
      <c r="A29" s="86">
        <v>21</v>
      </c>
      <c r="B29" s="25"/>
      <c r="C29" s="26"/>
      <c r="D29" s="58"/>
      <c r="E29" s="72"/>
      <c r="F29" s="54"/>
      <c r="G29" s="20"/>
      <c r="H29" s="20"/>
      <c r="I29" s="88">
        <f t="shared" si="0"/>
        <v>0</v>
      </c>
      <c r="J29" s="23"/>
      <c r="K29" s="20"/>
      <c r="L29" s="20"/>
      <c r="M29" s="89">
        <f t="shared" si="1"/>
        <v>0</v>
      </c>
      <c r="N29" s="90">
        <f t="shared" si="2"/>
        <v>0</v>
      </c>
      <c r="O29" s="79"/>
      <c r="P29" s="38">
        <f t="shared" si="3"/>
      </c>
      <c r="Q29" s="63"/>
    </row>
    <row r="30" spans="1:17" ht="15" customHeight="1">
      <c r="A30" s="56">
        <v>22</v>
      </c>
      <c r="B30" s="32"/>
      <c r="C30" s="36"/>
      <c r="D30" s="48"/>
      <c r="E30" s="67"/>
      <c r="F30" s="54"/>
      <c r="G30" s="20"/>
      <c r="H30" s="20"/>
      <c r="I30" s="88">
        <f t="shared" si="0"/>
        <v>0</v>
      </c>
      <c r="J30" s="23"/>
      <c r="K30" s="20"/>
      <c r="L30" s="20"/>
      <c r="M30" s="89">
        <f t="shared" si="1"/>
        <v>0</v>
      </c>
      <c r="N30" s="90">
        <f t="shared" si="2"/>
        <v>0</v>
      </c>
      <c r="O30" s="79"/>
      <c r="P30" s="38">
        <f t="shared" si="3"/>
      </c>
      <c r="Q30" s="63"/>
    </row>
    <row r="31" spans="1:17" ht="15" customHeight="1">
      <c r="A31" s="71">
        <v>23</v>
      </c>
      <c r="B31" s="32"/>
      <c r="C31" s="47"/>
      <c r="D31" s="48"/>
      <c r="E31" s="66"/>
      <c r="F31" s="54"/>
      <c r="G31" s="20"/>
      <c r="H31" s="20"/>
      <c r="I31" s="88">
        <f t="shared" si="0"/>
        <v>0</v>
      </c>
      <c r="J31" s="23"/>
      <c r="K31" s="20"/>
      <c r="L31" s="20"/>
      <c r="M31" s="89">
        <f t="shared" si="1"/>
        <v>0</v>
      </c>
      <c r="N31" s="90">
        <f t="shared" si="2"/>
        <v>0</v>
      </c>
      <c r="O31" s="79"/>
      <c r="P31" s="38">
        <f t="shared" si="3"/>
      </c>
      <c r="Q31" s="59"/>
    </row>
    <row r="32" spans="1:17" ht="15" customHeight="1">
      <c r="A32" s="86">
        <v>24</v>
      </c>
      <c r="B32" s="32"/>
      <c r="C32" s="26"/>
      <c r="D32" s="48"/>
      <c r="E32" s="66"/>
      <c r="F32" s="22"/>
      <c r="G32" s="24"/>
      <c r="H32" s="24"/>
      <c r="I32" s="88">
        <f t="shared" si="0"/>
        <v>0</v>
      </c>
      <c r="J32" s="23"/>
      <c r="K32" s="20"/>
      <c r="L32" s="20"/>
      <c r="M32" s="89">
        <f t="shared" si="1"/>
        <v>0</v>
      </c>
      <c r="N32" s="90">
        <f t="shared" si="2"/>
        <v>0</v>
      </c>
      <c r="O32" s="79"/>
      <c r="P32" s="38">
        <f t="shared" si="3"/>
      </c>
      <c r="Q32" s="49"/>
    </row>
    <row r="33" spans="1:17" ht="15" customHeight="1">
      <c r="A33" s="86">
        <v>25</v>
      </c>
      <c r="B33" s="27"/>
      <c r="C33" s="26"/>
      <c r="D33" s="50"/>
      <c r="E33" s="73"/>
      <c r="F33" s="40"/>
      <c r="G33" s="41"/>
      <c r="H33" s="41"/>
      <c r="I33" s="88">
        <f t="shared" si="0"/>
        <v>0</v>
      </c>
      <c r="J33" s="23"/>
      <c r="K33" s="20"/>
      <c r="L33" s="20"/>
      <c r="M33" s="89">
        <f t="shared" si="1"/>
        <v>0</v>
      </c>
      <c r="N33" s="90">
        <f t="shared" si="2"/>
        <v>0</v>
      </c>
      <c r="O33" s="79"/>
      <c r="P33" s="38">
        <f t="shared" si="3"/>
      </c>
      <c r="Q33" s="63"/>
    </row>
    <row r="34" spans="1:17" ht="15" customHeight="1">
      <c r="A34" s="56">
        <v>26</v>
      </c>
      <c r="B34" s="34"/>
      <c r="C34" s="37"/>
      <c r="D34" s="9"/>
      <c r="E34" s="85"/>
      <c r="F34" s="40"/>
      <c r="G34" s="41"/>
      <c r="H34" s="44"/>
      <c r="I34" s="88">
        <f t="shared" si="0"/>
        <v>0</v>
      </c>
      <c r="J34" s="23"/>
      <c r="K34" s="20"/>
      <c r="L34" s="20"/>
      <c r="M34" s="89">
        <f t="shared" si="1"/>
        <v>0</v>
      </c>
      <c r="N34" s="90">
        <f t="shared" si="2"/>
        <v>0</v>
      </c>
      <c r="O34" s="79"/>
      <c r="P34" s="38">
        <f t="shared" si="3"/>
      </c>
      <c r="Q34" s="33"/>
    </row>
  </sheetData>
  <sheetProtection/>
  <mergeCells count="20"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</mergeCells>
  <conditionalFormatting sqref="F9:H34 J9:L34">
    <cfRule type="cellIs" priority="1" dxfId="0" operator="greaterThan" stopIfTrue="1">
      <formula>"n"</formula>
    </cfRule>
  </conditionalFormatting>
  <dataValidations count="1">
    <dataValidation type="whole" allowBlank="1" sqref="F25:H34 F11:H13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D42" sqref="D42"/>
    </sheetView>
  </sheetViews>
  <sheetFormatPr defaultColWidth="9.140625" defaultRowHeight="12.75"/>
  <cols>
    <col min="6" max="6" width="10.140625" style="0" bestFit="1" customWidth="1"/>
  </cols>
  <sheetData>
    <row r="1" spans="2:6" ht="12.75">
      <c r="B1" t="s">
        <v>50</v>
      </c>
      <c r="C1" t="s">
        <v>51</v>
      </c>
      <c r="D1" t="s">
        <v>52</v>
      </c>
      <c r="F1" s="104">
        <v>44114</v>
      </c>
    </row>
    <row r="3" spans="1:4" ht="12.75">
      <c r="A3" t="s">
        <v>35</v>
      </c>
      <c r="C3" t="s">
        <v>33</v>
      </c>
      <c r="D3" t="s">
        <v>34</v>
      </c>
    </row>
    <row r="5" spans="1:2" ht="12.75">
      <c r="A5" t="s">
        <v>31</v>
      </c>
      <c r="B5" t="s">
        <v>36</v>
      </c>
    </row>
    <row r="6" ht="12.75">
      <c r="B6" t="s">
        <v>37</v>
      </c>
    </row>
    <row r="7" ht="12.75">
      <c r="B7" t="s">
        <v>38</v>
      </c>
    </row>
    <row r="8" spans="2:4" ht="12.75">
      <c r="B8" t="s">
        <v>39</v>
      </c>
      <c r="C8">
        <v>239</v>
      </c>
      <c r="D8" t="s">
        <v>40</v>
      </c>
    </row>
    <row r="9" spans="1:2" ht="12.75">
      <c r="A9" t="s">
        <v>25</v>
      </c>
      <c r="B9" t="s">
        <v>45</v>
      </c>
    </row>
    <row r="10" ht="12.75">
      <c r="B10" t="s">
        <v>60</v>
      </c>
    </row>
    <row r="11" ht="12.75">
      <c r="B11" t="s">
        <v>61</v>
      </c>
    </row>
    <row r="12" spans="2:4" ht="12.75">
      <c r="B12">
        <v>19</v>
      </c>
      <c r="C12">
        <v>215</v>
      </c>
      <c r="D12" t="s">
        <v>44</v>
      </c>
    </row>
    <row r="13" spans="1:2" ht="12.75">
      <c r="A13" t="s">
        <v>26</v>
      </c>
      <c r="B13" t="s">
        <v>41</v>
      </c>
    </row>
    <row r="14" ht="12.75">
      <c r="B14" t="s">
        <v>42</v>
      </c>
    </row>
    <row r="15" ht="12.75">
      <c r="B15" t="s">
        <v>43</v>
      </c>
    </row>
    <row r="16" spans="2:4" ht="12.75">
      <c r="B16">
        <v>22</v>
      </c>
      <c r="C16">
        <v>206</v>
      </c>
      <c r="D16" t="s">
        <v>62</v>
      </c>
    </row>
    <row r="17" spans="1:2" ht="12.75">
      <c r="A17" t="s">
        <v>21</v>
      </c>
      <c r="B17" t="s">
        <v>46</v>
      </c>
    </row>
    <row r="18" ht="12.75">
      <c r="B18" t="s">
        <v>47</v>
      </c>
    </row>
    <row r="19" spans="2:4" ht="12.75">
      <c r="B19">
        <v>28.21</v>
      </c>
      <c r="C19">
        <v>144</v>
      </c>
      <c r="D19" t="s">
        <v>48</v>
      </c>
    </row>
    <row r="20" spans="1:2" ht="12.75">
      <c r="A20" t="s">
        <v>23</v>
      </c>
      <c r="B20" t="s">
        <v>63</v>
      </c>
    </row>
    <row r="21" spans="2:4" ht="12.75">
      <c r="B21" t="s">
        <v>64</v>
      </c>
      <c r="C21">
        <v>137</v>
      </c>
      <c r="D21" t="s">
        <v>49</v>
      </c>
    </row>
    <row r="22" spans="1:2" ht="12.75">
      <c r="A22" t="s">
        <v>32</v>
      </c>
      <c r="B22" t="s">
        <v>65</v>
      </c>
    </row>
    <row r="23" ht="12.75">
      <c r="B23" t="s">
        <v>66</v>
      </c>
    </row>
    <row r="24" spans="2:4" ht="12.75">
      <c r="B24" t="s">
        <v>67</v>
      </c>
      <c r="C24">
        <v>126</v>
      </c>
      <c r="D24" t="s">
        <v>53</v>
      </c>
    </row>
    <row r="25" spans="1:2" ht="12.75">
      <c r="A25" t="s">
        <v>24</v>
      </c>
      <c r="B25" t="s">
        <v>68</v>
      </c>
    </row>
    <row r="26" ht="12.75">
      <c r="B26" t="s">
        <v>69</v>
      </c>
    </row>
    <row r="27" spans="2:4" ht="12.75">
      <c r="B27">
        <v>18</v>
      </c>
      <c r="C27">
        <v>126</v>
      </c>
      <c r="D27" t="s">
        <v>54</v>
      </c>
    </row>
    <row r="28" spans="1:2" ht="12.75">
      <c r="A28" t="s">
        <v>77</v>
      </c>
      <c r="B28" t="s">
        <v>71</v>
      </c>
    </row>
    <row r="29" ht="12.75">
      <c r="B29" t="s">
        <v>56</v>
      </c>
    </row>
    <row r="30" spans="2:4" ht="12.75">
      <c r="B30">
        <v>20</v>
      </c>
      <c r="C30">
        <v>101</v>
      </c>
      <c r="D30" t="s">
        <v>72</v>
      </c>
    </row>
    <row r="32" spans="1:2" ht="12.75">
      <c r="A32" t="s">
        <v>29</v>
      </c>
      <c r="B32" t="s">
        <v>55</v>
      </c>
    </row>
    <row r="33" spans="2:4" ht="12.75">
      <c r="B33">
        <v>23</v>
      </c>
      <c r="C33">
        <v>92</v>
      </c>
      <c r="D33" t="s">
        <v>73</v>
      </c>
    </row>
    <row r="34" ht="12.75">
      <c r="B34" t="s">
        <v>70</v>
      </c>
    </row>
    <row r="35" spans="1:4" ht="12.75">
      <c r="A35" t="s">
        <v>78</v>
      </c>
      <c r="B35">
        <v>13</v>
      </c>
      <c r="C35">
        <v>88</v>
      </c>
      <c r="D35" t="s">
        <v>74</v>
      </c>
    </row>
    <row r="36" spans="1:2" ht="12.75">
      <c r="A36" t="s">
        <v>30</v>
      </c>
      <c r="B36" t="s">
        <v>75</v>
      </c>
    </row>
    <row r="37" spans="1:4" ht="12.75">
      <c r="A37" t="s">
        <v>79</v>
      </c>
      <c r="C37">
        <v>69</v>
      </c>
      <c r="D37" t="s">
        <v>58</v>
      </c>
    </row>
    <row r="38" spans="1:4" ht="12.75">
      <c r="A38" t="s">
        <v>28</v>
      </c>
      <c r="B38" t="s">
        <v>57</v>
      </c>
      <c r="C38">
        <v>55</v>
      </c>
      <c r="D38" t="s">
        <v>59</v>
      </c>
    </row>
    <row r="39" spans="1:2" ht="12.75">
      <c r="A39" t="s">
        <v>27</v>
      </c>
      <c r="B39">
        <v>25</v>
      </c>
    </row>
    <row r="40" spans="2:4" ht="12.75">
      <c r="B40">
        <v>20</v>
      </c>
      <c r="C40">
        <v>45</v>
      </c>
      <c r="D40" t="s">
        <v>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R24"/>
  <sheetViews>
    <sheetView zoomScalePageLayoutView="0" workbookViewId="0" topLeftCell="A10">
      <selection activeCell="A2" sqref="A2:Q2"/>
    </sheetView>
  </sheetViews>
  <sheetFormatPr defaultColWidth="9.140625" defaultRowHeight="12.75"/>
  <cols>
    <col min="1" max="1" width="3.28125" style="0" customWidth="1"/>
    <col min="2" max="2" width="25.140625" style="0" customWidth="1"/>
    <col min="3" max="3" width="10.57421875" style="0" customWidth="1"/>
    <col min="4" max="4" width="10.7109375" style="0" customWidth="1"/>
    <col min="5" max="5" width="6.140625" style="0" customWidth="1"/>
    <col min="6" max="8" width="4.7109375" style="0" customWidth="1"/>
    <col min="9" max="9" width="6.28125" style="0" customWidth="1"/>
    <col min="10" max="13" width="4.7109375" style="0" customWidth="1"/>
    <col min="14" max="14" width="7.7109375" style="0" customWidth="1"/>
    <col min="16" max="16" width="14.140625" style="0" customWidth="1"/>
    <col min="17" max="17" width="16.57421875" style="0" customWidth="1"/>
  </cols>
  <sheetData>
    <row r="1" spans="1:17" ht="60.75" customHeight="1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</row>
    <row r="2" spans="1:17" ht="28.5" customHeight="1">
      <c r="A2" s="207" t="s">
        <v>176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</row>
    <row r="3" spans="1:17" ht="27.75" customHeight="1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</row>
    <row r="4" spans="1:17" ht="12.75">
      <c r="A4" s="4"/>
      <c r="C4" s="4"/>
      <c r="D4" s="5"/>
      <c r="E4" s="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7"/>
    </row>
    <row r="5" spans="1:17" ht="21">
      <c r="A5" s="210" t="s">
        <v>82</v>
      </c>
      <c r="B5" s="210"/>
      <c r="C5" s="210"/>
      <c r="D5" s="16"/>
      <c r="E5" s="76"/>
      <c r="F5" s="210" t="s">
        <v>83</v>
      </c>
      <c r="G5" s="210"/>
      <c r="H5" s="210"/>
      <c r="I5" s="10"/>
      <c r="J5" s="211" t="s">
        <v>175</v>
      </c>
      <c r="K5" s="212"/>
      <c r="L5" s="212"/>
      <c r="M5" s="10"/>
      <c r="N5" s="10"/>
      <c r="O5" s="10"/>
      <c r="P5" s="11">
        <v>31</v>
      </c>
      <c r="Q5" s="7"/>
    </row>
    <row r="6" spans="1:17" ht="12.75">
      <c r="A6" s="193" t="s">
        <v>1</v>
      </c>
      <c r="B6" s="193"/>
      <c r="C6" s="193"/>
      <c r="D6" s="77"/>
      <c r="E6" s="78"/>
      <c r="F6" s="194" t="s">
        <v>2</v>
      </c>
      <c r="G6" s="194"/>
      <c r="H6" s="194"/>
      <c r="I6" s="10"/>
      <c r="J6" s="195" t="s">
        <v>3</v>
      </c>
      <c r="K6" s="195"/>
      <c r="L6" s="196"/>
      <c r="M6" s="2"/>
      <c r="N6" s="10"/>
      <c r="O6" s="10"/>
      <c r="P6" s="12" t="s">
        <v>4</v>
      </c>
      <c r="Q6" s="7"/>
    </row>
    <row r="7" spans="1:18" ht="27.75" customHeight="1">
      <c r="A7" s="197" t="s">
        <v>5</v>
      </c>
      <c r="B7" s="198" t="s">
        <v>6</v>
      </c>
      <c r="C7" s="197" t="s">
        <v>7</v>
      </c>
      <c r="D7" s="199" t="s">
        <v>2</v>
      </c>
      <c r="E7" s="201" t="s">
        <v>8</v>
      </c>
      <c r="F7" s="202" t="s">
        <v>9</v>
      </c>
      <c r="G7" s="203"/>
      <c r="H7" s="203"/>
      <c r="I7" s="204"/>
      <c r="J7" s="202" t="s">
        <v>10</v>
      </c>
      <c r="K7" s="203"/>
      <c r="L7" s="203"/>
      <c r="M7" s="204"/>
      <c r="N7" s="186" t="s">
        <v>11</v>
      </c>
      <c r="O7" s="187" t="s">
        <v>12</v>
      </c>
      <c r="P7" s="189" t="s">
        <v>13</v>
      </c>
      <c r="Q7" s="191" t="s">
        <v>14</v>
      </c>
      <c r="R7" s="214" t="s">
        <v>159</v>
      </c>
    </row>
    <row r="8" spans="1:18" ht="15" customHeight="1">
      <c r="A8" s="197"/>
      <c r="B8" s="198"/>
      <c r="C8" s="197"/>
      <c r="D8" s="200"/>
      <c r="E8" s="201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186"/>
      <c r="O8" s="188"/>
      <c r="P8" s="190"/>
      <c r="Q8" s="192"/>
      <c r="R8" s="214"/>
    </row>
    <row r="9" spans="1:18" ht="14.25" customHeight="1">
      <c r="A9" s="123">
        <v>1</v>
      </c>
      <c r="B9" s="25" t="s">
        <v>87</v>
      </c>
      <c r="C9" s="108" t="s">
        <v>88</v>
      </c>
      <c r="D9" s="58" t="s">
        <v>25</v>
      </c>
      <c r="E9" s="70">
        <v>29.2</v>
      </c>
      <c r="F9" s="23">
        <v>10</v>
      </c>
      <c r="G9" s="20">
        <v>12</v>
      </c>
      <c r="H9" s="20" t="s">
        <v>149</v>
      </c>
      <c r="I9" s="88">
        <f aca="true" t="shared" si="0" ref="I9:I23">MAX(F9:H9)</f>
        <v>12</v>
      </c>
      <c r="J9" s="23">
        <v>15</v>
      </c>
      <c r="K9" s="20">
        <v>16</v>
      </c>
      <c r="L9" s="20">
        <v>17</v>
      </c>
      <c r="M9" s="89">
        <f aca="true" t="shared" si="1" ref="M9:M23">MAX(J9:L9)</f>
        <v>17</v>
      </c>
      <c r="N9" s="90">
        <f aca="true" t="shared" si="2" ref="N9:N23">SUM(I9,M9)</f>
        <v>29</v>
      </c>
      <c r="O9" s="79"/>
      <c r="P9" s="107">
        <f aca="true" t="shared" si="3" ref="P9:P23">IF(ISERROR(N9*10^(0.75194503*(LOG10(E9/175.508))^2)),"",N9*10^(0.75194503*(LOG10(E9/175.508))^2))</f>
        <v>82.91028402001777</v>
      </c>
      <c r="Q9" s="59" t="s">
        <v>84</v>
      </c>
      <c r="R9" s="126"/>
    </row>
    <row r="10" spans="1:18" ht="14.25" customHeight="1">
      <c r="A10" s="123">
        <v>2</v>
      </c>
      <c r="B10" s="25" t="s">
        <v>94</v>
      </c>
      <c r="C10" s="21" t="s">
        <v>95</v>
      </c>
      <c r="D10" s="58" t="s">
        <v>30</v>
      </c>
      <c r="E10" s="70">
        <v>31.01</v>
      </c>
      <c r="F10" s="23">
        <v>24</v>
      </c>
      <c r="G10" s="20">
        <v>25</v>
      </c>
      <c r="H10" s="20" t="s">
        <v>152</v>
      </c>
      <c r="I10" s="88">
        <f t="shared" si="0"/>
        <v>25</v>
      </c>
      <c r="J10" s="23">
        <v>31</v>
      </c>
      <c r="K10" s="20">
        <v>33</v>
      </c>
      <c r="L10" s="20">
        <v>34</v>
      </c>
      <c r="M10" s="89">
        <f t="shared" si="1"/>
        <v>34</v>
      </c>
      <c r="N10" s="90">
        <f t="shared" si="2"/>
        <v>59</v>
      </c>
      <c r="O10" s="79"/>
      <c r="P10" s="107">
        <f t="shared" si="3"/>
        <v>157.39091701434847</v>
      </c>
      <c r="Q10" s="59" t="s">
        <v>98</v>
      </c>
      <c r="R10" s="126" t="s">
        <v>160</v>
      </c>
    </row>
    <row r="11" spans="1:18" ht="14.25" customHeight="1">
      <c r="A11" s="124">
        <v>3</v>
      </c>
      <c r="B11" s="25" t="s">
        <v>96</v>
      </c>
      <c r="C11" s="21" t="s">
        <v>97</v>
      </c>
      <c r="D11" s="58" t="s">
        <v>30</v>
      </c>
      <c r="E11" s="113">
        <v>29.09</v>
      </c>
      <c r="F11" s="23">
        <v>15</v>
      </c>
      <c r="G11" s="20">
        <v>16</v>
      </c>
      <c r="H11" s="20" t="s">
        <v>151</v>
      </c>
      <c r="I11" s="88">
        <f t="shared" si="0"/>
        <v>16</v>
      </c>
      <c r="J11" s="23">
        <v>21</v>
      </c>
      <c r="K11" s="20">
        <v>22</v>
      </c>
      <c r="L11" s="20">
        <v>23</v>
      </c>
      <c r="M11" s="89">
        <f t="shared" si="1"/>
        <v>23</v>
      </c>
      <c r="N11" s="90">
        <f t="shared" si="2"/>
        <v>39</v>
      </c>
      <c r="O11" s="79"/>
      <c r="P11" s="107">
        <f t="shared" si="3"/>
        <v>111.99460729346374</v>
      </c>
      <c r="Q11" s="59" t="s">
        <v>99</v>
      </c>
      <c r="R11" s="126" t="s">
        <v>161</v>
      </c>
    </row>
    <row r="12" spans="1:18" ht="14.25" customHeight="1">
      <c r="A12" s="56">
        <v>4</v>
      </c>
      <c r="B12" s="32" t="s">
        <v>133</v>
      </c>
      <c r="C12" s="36" t="s">
        <v>134</v>
      </c>
      <c r="D12" s="48" t="s">
        <v>131</v>
      </c>
      <c r="E12" s="113">
        <v>30.06</v>
      </c>
      <c r="F12" s="23">
        <v>12</v>
      </c>
      <c r="G12" s="20">
        <v>14</v>
      </c>
      <c r="H12" s="20" t="s">
        <v>150</v>
      </c>
      <c r="I12" s="88">
        <f t="shared" si="0"/>
        <v>14</v>
      </c>
      <c r="J12" s="23">
        <v>17</v>
      </c>
      <c r="K12" s="20">
        <v>19</v>
      </c>
      <c r="L12" s="20">
        <v>20</v>
      </c>
      <c r="M12" s="89">
        <f t="shared" si="1"/>
        <v>20</v>
      </c>
      <c r="N12" s="90">
        <f t="shared" si="2"/>
        <v>34</v>
      </c>
      <c r="O12" s="79"/>
      <c r="P12" s="107">
        <f t="shared" si="3"/>
        <v>93.98141686743072</v>
      </c>
      <c r="Q12" s="59" t="s">
        <v>132</v>
      </c>
      <c r="R12" s="126" t="s">
        <v>162</v>
      </c>
    </row>
    <row r="13" spans="1:18" ht="14.25" customHeight="1">
      <c r="A13" s="123"/>
      <c r="B13" s="25"/>
      <c r="C13" s="21"/>
      <c r="D13" s="105"/>
      <c r="E13" s="106"/>
      <c r="F13" s="23"/>
      <c r="G13" s="20"/>
      <c r="H13" s="20"/>
      <c r="I13" s="88">
        <f>MAX(F13:H13)</f>
        <v>0</v>
      </c>
      <c r="J13" s="23"/>
      <c r="K13" s="20"/>
      <c r="L13" s="20"/>
      <c r="M13" s="89">
        <f>MAX(J13:L13)</f>
        <v>0</v>
      </c>
      <c r="N13" s="90">
        <f>SUM(I13,M13)</f>
        <v>0</v>
      </c>
      <c r="O13" s="79"/>
      <c r="P13" s="107">
        <f>IF(ISERROR(N13*10^(0.75194503*(LOG10(E13/175.508))^2)),"",N13*10^(0.75194503*(LOG10(E13/175.508))^2))</f>
      </c>
      <c r="Q13" s="63"/>
      <c r="R13" s="126"/>
    </row>
    <row r="14" spans="1:18" ht="14.25" customHeight="1">
      <c r="A14" s="123"/>
      <c r="B14" s="25" t="s">
        <v>100</v>
      </c>
      <c r="C14" s="21" t="s">
        <v>101</v>
      </c>
      <c r="D14" s="105" t="s">
        <v>30</v>
      </c>
      <c r="E14" s="70">
        <v>31.01</v>
      </c>
      <c r="F14" s="23">
        <v>25</v>
      </c>
      <c r="G14" s="20">
        <v>26</v>
      </c>
      <c r="H14" s="20">
        <v>27</v>
      </c>
      <c r="I14" s="88">
        <f>MAX(F14:H14)</f>
        <v>27</v>
      </c>
      <c r="J14" s="23" t="s">
        <v>154</v>
      </c>
      <c r="K14" s="20">
        <v>34</v>
      </c>
      <c r="L14" s="20" t="s">
        <v>155</v>
      </c>
      <c r="M14" s="89">
        <f>MAX(J14:L14)</f>
        <v>34</v>
      </c>
      <c r="N14" s="90">
        <f>SUM(I14,M14)</f>
        <v>61</v>
      </c>
      <c r="O14" s="79"/>
      <c r="P14" s="107">
        <f>IF(ISERROR(N14*10^(0.75194503*(LOG10(E14/175.508))^2)),"",N14*10^(0.75194503*(LOG10(E14/175.508))^2))</f>
        <v>162.72620233686877</v>
      </c>
      <c r="Q14" s="63" t="s">
        <v>98</v>
      </c>
      <c r="R14" s="126" t="s">
        <v>161</v>
      </c>
    </row>
    <row r="15" spans="1:18" ht="14.25" customHeight="1">
      <c r="A15" s="123"/>
      <c r="B15" s="25" t="s">
        <v>113</v>
      </c>
      <c r="C15" s="21" t="s">
        <v>114</v>
      </c>
      <c r="D15" s="105" t="s">
        <v>115</v>
      </c>
      <c r="E15" s="106">
        <v>33.2</v>
      </c>
      <c r="F15" s="23">
        <v>18</v>
      </c>
      <c r="G15" s="20">
        <v>20</v>
      </c>
      <c r="H15" s="20">
        <v>21</v>
      </c>
      <c r="I15" s="88">
        <f>MAX(F15:H15)</f>
        <v>21</v>
      </c>
      <c r="J15" s="23">
        <v>24</v>
      </c>
      <c r="K15" s="20">
        <v>26</v>
      </c>
      <c r="L15" s="20">
        <v>27</v>
      </c>
      <c r="M15" s="89">
        <f>MAX(J15:L15)</f>
        <v>27</v>
      </c>
      <c r="N15" s="90">
        <f>SUM(I15,M15)</f>
        <v>48</v>
      </c>
      <c r="O15" s="79"/>
      <c r="P15" s="107">
        <f>IF(ISERROR(N15*10^(0.75194503*(LOG10(E15/175.508))^2)),"",N15*10^(0.75194503*(LOG10(E15/175.508))^2))</f>
        <v>118.70730125016073</v>
      </c>
      <c r="Q15" s="63" t="s">
        <v>146</v>
      </c>
      <c r="R15" s="126" t="s">
        <v>162</v>
      </c>
    </row>
    <row r="16" spans="1:18" ht="14.25" customHeight="1">
      <c r="A16" s="71"/>
      <c r="B16" s="25" t="s">
        <v>147</v>
      </c>
      <c r="C16" s="21"/>
      <c r="D16" s="105" t="s">
        <v>78</v>
      </c>
      <c r="E16" s="70">
        <v>34</v>
      </c>
      <c r="F16" s="23">
        <v>27</v>
      </c>
      <c r="G16" s="20">
        <v>29</v>
      </c>
      <c r="H16" s="20" t="s">
        <v>153</v>
      </c>
      <c r="I16" s="88">
        <f>MAX(F16:H16)</f>
        <v>29</v>
      </c>
      <c r="J16" s="23">
        <v>33</v>
      </c>
      <c r="K16" s="20">
        <v>35</v>
      </c>
      <c r="L16" s="20" t="s">
        <v>156</v>
      </c>
      <c r="M16" s="89">
        <f>MAX(J16:L16)</f>
        <v>35</v>
      </c>
      <c r="N16" s="90">
        <f>SUM(I16,M16)</f>
        <v>64</v>
      </c>
      <c r="O16" s="79"/>
      <c r="P16" s="107">
        <f>IF(ISERROR(N16*10^(0.75194503*(LOG10(E16/175.508))^2)),"",N16*10^(0.75194503*(LOG10(E16/175.508))^2))</f>
        <v>154.2589561676443</v>
      </c>
      <c r="Q16" s="63" t="s">
        <v>148</v>
      </c>
      <c r="R16" s="126" t="s">
        <v>160</v>
      </c>
    </row>
    <row r="17" spans="1:18" ht="14.25" customHeight="1">
      <c r="A17" s="56"/>
      <c r="B17" s="25"/>
      <c r="C17" s="21"/>
      <c r="D17" s="105"/>
      <c r="E17" s="70"/>
      <c r="F17" s="23"/>
      <c r="G17" s="20"/>
      <c r="H17" s="20"/>
      <c r="I17" s="88">
        <f t="shared" si="0"/>
        <v>0</v>
      </c>
      <c r="J17" s="23"/>
      <c r="K17" s="20"/>
      <c r="L17" s="20"/>
      <c r="M17" s="89">
        <f t="shared" si="1"/>
        <v>0</v>
      </c>
      <c r="N17" s="90">
        <f t="shared" si="2"/>
        <v>0</v>
      </c>
      <c r="O17" s="79"/>
      <c r="P17" s="107">
        <f t="shared" si="3"/>
      </c>
      <c r="Q17" s="63"/>
      <c r="R17" s="126"/>
    </row>
    <row r="18" spans="1:18" ht="14.25" customHeight="1">
      <c r="A18" s="56"/>
      <c r="B18" s="25"/>
      <c r="C18" s="21"/>
      <c r="D18" s="105"/>
      <c r="E18" s="106"/>
      <c r="F18" s="23"/>
      <c r="G18" s="20"/>
      <c r="H18" s="20"/>
      <c r="I18" s="88">
        <f t="shared" si="0"/>
        <v>0</v>
      </c>
      <c r="J18" s="23"/>
      <c r="K18" s="20"/>
      <c r="L18" s="20"/>
      <c r="M18" s="89">
        <f t="shared" si="1"/>
        <v>0</v>
      </c>
      <c r="N18" s="90">
        <f t="shared" si="2"/>
        <v>0</v>
      </c>
      <c r="O18" s="79"/>
      <c r="P18" s="107">
        <f t="shared" si="3"/>
      </c>
      <c r="Q18" s="63"/>
      <c r="R18" s="126"/>
    </row>
    <row r="19" spans="1:18" ht="14.25" customHeight="1">
      <c r="A19" s="56"/>
      <c r="B19" s="25"/>
      <c r="C19" s="108"/>
      <c r="D19" s="58"/>
      <c r="E19" s="70"/>
      <c r="F19" s="23"/>
      <c r="G19" s="20"/>
      <c r="H19" s="20"/>
      <c r="I19" s="88">
        <f t="shared" si="0"/>
        <v>0</v>
      </c>
      <c r="J19" s="23"/>
      <c r="K19" s="20"/>
      <c r="L19" s="20"/>
      <c r="M19" s="89">
        <f t="shared" si="1"/>
        <v>0</v>
      </c>
      <c r="N19" s="90">
        <f t="shared" si="2"/>
        <v>0</v>
      </c>
      <c r="O19" s="79"/>
      <c r="P19" s="107">
        <f t="shared" si="3"/>
      </c>
      <c r="Q19" s="59"/>
      <c r="R19" s="126"/>
    </row>
    <row r="20" spans="1:18" ht="14.25" customHeight="1">
      <c r="A20" s="56"/>
      <c r="B20" s="25"/>
      <c r="C20" s="21"/>
      <c r="D20" s="58"/>
      <c r="E20" s="70"/>
      <c r="F20" s="23"/>
      <c r="G20" s="20"/>
      <c r="H20" s="20"/>
      <c r="I20" s="88">
        <f t="shared" si="0"/>
        <v>0</v>
      </c>
      <c r="J20" s="23"/>
      <c r="K20" s="20"/>
      <c r="L20" s="20"/>
      <c r="M20" s="89">
        <f t="shared" si="1"/>
        <v>0</v>
      </c>
      <c r="N20" s="90">
        <f t="shared" si="2"/>
        <v>0</v>
      </c>
      <c r="O20" s="79"/>
      <c r="P20" s="107">
        <f t="shared" si="3"/>
      </c>
      <c r="Q20" s="59"/>
      <c r="R20" s="126"/>
    </row>
    <row r="21" spans="1:18" ht="14.25" customHeight="1">
      <c r="A21" s="71"/>
      <c r="B21" s="25"/>
      <c r="C21" s="21"/>
      <c r="D21" s="58"/>
      <c r="E21" s="113"/>
      <c r="F21" s="23"/>
      <c r="G21" s="20"/>
      <c r="H21" s="20"/>
      <c r="I21" s="88">
        <f t="shared" si="0"/>
        <v>0</v>
      </c>
      <c r="J21" s="23"/>
      <c r="K21" s="20"/>
      <c r="L21" s="20"/>
      <c r="M21" s="89">
        <f t="shared" si="1"/>
        <v>0</v>
      </c>
      <c r="N21" s="90">
        <f t="shared" si="2"/>
        <v>0</v>
      </c>
      <c r="O21" s="79"/>
      <c r="P21" s="107">
        <f t="shared" si="3"/>
      </c>
      <c r="Q21" s="59"/>
      <c r="R21" s="126"/>
    </row>
    <row r="22" spans="1:18" ht="14.25" customHeight="1">
      <c r="A22" s="56"/>
      <c r="B22" s="25"/>
      <c r="C22" s="21"/>
      <c r="D22" s="105"/>
      <c r="E22" s="70"/>
      <c r="F22" s="23"/>
      <c r="G22" s="20"/>
      <c r="H22" s="20"/>
      <c r="I22" s="88">
        <f t="shared" si="0"/>
        <v>0</v>
      </c>
      <c r="J22" s="23"/>
      <c r="K22" s="20"/>
      <c r="L22" s="20"/>
      <c r="M22" s="89">
        <f t="shared" si="1"/>
        <v>0</v>
      </c>
      <c r="N22" s="90">
        <f t="shared" si="2"/>
        <v>0</v>
      </c>
      <c r="O22" s="79"/>
      <c r="P22" s="107">
        <f t="shared" si="3"/>
      </c>
      <c r="Q22" s="63"/>
      <c r="R22" s="126"/>
    </row>
    <row r="23" spans="1:18" ht="14.25" customHeight="1">
      <c r="A23" s="56"/>
      <c r="B23" s="25"/>
      <c r="C23" s="21"/>
      <c r="D23" s="105"/>
      <c r="E23" s="106"/>
      <c r="F23" s="23"/>
      <c r="G23" s="20"/>
      <c r="H23" s="20"/>
      <c r="I23" s="88">
        <f t="shared" si="0"/>
        <v>0</v>
      </c>
      <c r="J23" s="23"/>
      <c r="K23" s="20"/>
      <c r="L23" s="20"/>
      <c r="M23" s="89">
        <f t="shared" si="1"/>
        <v>0</v>
      </c>
      <c r="N23" s="90">
        <f t="shared" si="2"/>
        <v>0</v>
      </c>
      <c r="O23" s="79"/>
      <c r="P23" s="107">
        <f t="shared" si="3"/>
      </c>
      <c r="Q23" s="63"/>
      <c r="R23" s="126"/>
    </row>
    <row r="24" spans="1:18" ht="14.25" customHeight="1">
      <c r="A24" s="86"/>
      <c r="B24" s="32"/>
      <c r="C24" s="36"/>
      <c r="D24" s="48"/>
      <c r="E24" s="122"/>
      <c r="F24" s="22"/>
      <c r="G24" s="24"/>
      <c r="H24" s="24"/>
      <c r="I24" s="93">
        <f>MAX(F24:H24)</f>
        <v>0</v>
      </c>
      <c r="J24" s="94"/>
      <c r="K24" s="24"/>
      <c r="L24" s="24"/>
      <c r="M24" s="95">
        <f>MAX(J24:L24)</f>
        <v>0</v>
      </c>
      <c r="N24" s="96">
        <f>SUM(I24,M24)</f>
        <v>0</v>
      </c>
      <c r="O24" s="97"/>
      <c r="P24" s="38">
        <f>IF(ISERROR(N24*10^(0.75194503*(LOG10(E24/175.508))^2)),"",N24*10^(0.75194503*(LOG10(E24/175.508))^2))</f>
      </c>
      <c r="Q24" s="98"/>
      <c r="R24" s="126"/>
    </row>
  </sheetData>
  <sheetProtection/>
  <mergeCells count="21">
    <mergeCell ref="N7:N8"/>
    <mergeCell ref="J5:L5"/>
    <mergeCell ref="P7:P8"/>
    <mergeCell ref="F6:H6"/>
    <mergeCell ref="A7:A8"/>
    <mergeCell ref="R7:R8"/>
    <mergeCell ref="D7:D8"/>
    <mergeCell ref="E7:E8"/>
    <mergeCell ref="F7:I7"/>
    <mergeCell ref="J7:M7"/>
    <mergeCell ref="C7:C8"/>
    <mergeCell ref="A6:C6"/>
    <mergeCell ref="O7:O8"/>
    <mergeCell ref="J6:L6"/>
    <mergeCell ref="Q7:Q8"/>
    <mergeCell ref="A1:Q1"/>
    <mergeCell ref="A2:Q2"/>
    <mergeCell ref="A3:Q3"/>
    <mergeCell ref="A5:C5"/>
    <mergeCell ref="F5:H5"/>
    <mergeCell ref="B7:B8"/>
  </mergeCells>
  <conditionalFormatting sqref="F24:H24 J24:L24">
    <cfRule type="cellIs" priority="22" dxfId="0" operator="greaterThan" stopIfTrue="1">
      <formula>"n"</formula>
    </cfRule>
  </conditionalFormatting>
  <conditionalFormatting sqref="F9:H11 J9:L11">
    <cfRule type="cellIs" priority="19" dxfId="435" operator="greaterThan" stopIfTrue="1">
      <formula>"n"</formula>
    </cfRule>
    <cfRule type="cellIs" priority="20" dxfId="2" operator="greaterThan" stopIfTrue="1">
      <formula>"b"</formula>
    </cfRule>
    <cfRule type="cellIs" priority="21" dxfId="1" operator="greaterThan" stopIfTrue="1">
      <formula>0</formula>
    </cfRule>
  </conditionalFormatting>
  <conditionalFormatting sqref="F17:H18 J17:L18">
    <cfRule type="cellIs" priority="16" dxfId="435" operator="greaterThan" stopIfTrue="1">
      <formula>"n"</formula>
    </cfRule>
    <cfRule type="cellIs" priority="17" dxfId="2" operator="greaterThan" stopIfTrue="1">
      <formula>"b"</formula>
    </cfRule>
    <cfRule type="cellIs" priority="18" dxfId="1" operator="greaterThan" stopIfTrue="1">
      <formula>0</formula>
    </cfRule>
  </conditionalFormatting>
  <conditionalFormatting sqref="F19:H23 J19:L23">
    <cfRule type="cellIs" priority="13" dxfId="435" operator="greaterThan" stopIfTrue="1">
      <formula>"n"</formula>
    </cfRule>
    <cfRule type="cellIs" priority="14" dxfId="2" operator="greaterThan" stopIfTrue="1">
      <formula>"b"</formula>
    </cfRule>
    <cfRule type="cellIs" priority="15" dxfId="1" operator="greaterThan" stopIfTrue="1">
      <formula>0</formula>
    </cfRule>
  </conditionalFormatting>
  <conditionalFormatting sqref="F12:H12 J12:L12">
    <cfRule type="cellIs" priority="10" dxfId="435" operator="greaterThan" stopIfTrue="1">
      <formula>"n"</formula>
    </cfRule>
    <cfRule type="cellIs" priority="11" dxfId="2" operator="greaterThan" stopIfTrue="1">
      <formula>"b"</formula>
    </cfRule>
    <cfRule type="cellIs" priority="12" dxfId="1" operator="greaterThan" stopIfTrue="1">
      <formula>0</formula>
    </cfRule>
  </conditionalFormatting>
  <conditionalFormatting sqref="F16:H16 J16:L16">
    <cfRule type="cellIs" priority="4" dxfId="435" operator="greaterThan" stopIfTrue="1">
      <formula>"n"</formula>
    </cfRule>
    <cfRule type="cellIs" priority="5" dxfId="2" operator="greaterThan" stopIfTrue="1">
      <formula>"b"</formula>
    </cfRule>
    <cfRule type="cellIs" priority="6" dxfId="1" operator="greaterThan" stopIfTrue="1">
      <formula>0</formula>
    </cfRule>
  </conditionalFormatting>
  <conditionalFormatting sqref="F13:H13 J13:L13">
    <cfRule type="cellIs" priority="1" dxfId="435" operator="greaterThan" stopIfTrue="1">
      <formula>"n"</formula>
    </cfRule>
    <cfRule type="cellIs" priority="2" dxfId="2" operator="greaterThan" stopIfTrue="1">
      <formula>"b"</formula>
    </cfRule>
    <cfRule type="cellIs" priority="3" dxfId="1" operator="greaterThan" stopIfTrue="1">
      <formula>0</formula>
    </cfRule>
  </conditionalFormatting>
  <conditionalFormatting sqref="F14:H15 J14:L15">
    <cfRule type="cellIs" priority="7" dxfId="435" operator="greaterThan" stopIfTrue="1">
      <formula>"n"</formula>
    </cfRule>
    <cfRule type="cellIs" priority="8" dxfId="2" operator="greaterThan" stopIfTrue="1">
      <formula>"b"</formula>
    </cfRule>
    <cfRule type="cellIs" priority="9" dxfId="1" operator="greaterThan" stopIfTrue="1">
      <formula>0</formula>
    </cfRule>
  </conditionalFormatting>
  <dataValidations count="1">
    <dataValidation type="whole" allowBlank="1" sqref="F20:H24 F10:H18">
      <formula1>0</formula1>
      <formula2>999</formula2>
    </dataValidation>
  </dataValidation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apas23">
    <tabColor rgb="FF00B0F0"/>
    <pageSetUpPr fitToPage="1"/>
  </sheetPr>
  <dimension ref="A1:R27"/>
  <sheetViews>
    <sheetView zoomScalePageLayoutView="0" workbookViewId="0" topLeftCell="A19">
      <selection activeCell="B26" sqref="B26:Q27"/>
    </sheetView>
  </sheetViews>
  <sheetFormatPr defaultColWidth="9.14062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60" customHeight="1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1"/>
    </row>
    <row r="2" spans="1:18" ht="27" customHeight="1">
      <c r="A2" s="207" t="s">
        <v>176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1"/>
    </row>
    <row r="3" spans="1:18" ht="18" customHeight="1">
      <c r="A3" s="209" t="s">
        <v>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1"/>
    </row>
    <row r="4" ht="16.5" customHeight="1"/>
    <row r="5" spans="1:18" ht="19.5" customHeight="1">
      <c r="A5" s="210" t="s">
        <v>82</v>
      </c>
      <c r="B5" s="210"/>
      <c r="C5" s="210"/>
      <c r="D5" s="16"/>
      <c r="E5" s="76"/>
      <c r="F5" s="210" t="s">
        <v>83</v>
      </c>
      <c r="G5" s="210"/>
      <c r="H5" s="210"/>
      <c r="I5" s="10"/>
      <c r="J5" s="211" t="s">
        <v>175</v>
      </c>
      <c r="K5" s="212"/>
      <c r="L5" s="212"/>
      <c r="M5" s="10"/>
      <c r="N5" s="10"/>
      <c r="O5" s="10"/>
      <c r="P5" s="11">
        <v>34</v>
      </c>
      <c r="R5" s="14"/>
    </row>
    <row r="6" spans="1:18" ht="22.5" customHeight="1">
      <c r="A6" s="193" t="s">
        <v>1</v>
      </c>
      <c r="B6" s="193"/>
      <c r="C6" s="193"/>
      <c r="D6" s="77"/>
      <c r="E6" s="78"/>
      <c r="F6" s="194" t="s">
        <v>2</v>
      </c>
      <c r="G6" s="194"/>
      <c r="H6" s="194"/>
      <c r="I6" s="10"/>
      <c r="J6" s="195" t="s">
        <v>3</v>
      </c>
      <c r="K6" s="195"/>
      <c r="L6" s="196"/>
      <c r="M6" s="2"/>
      <c r="N6" s="10"/>
      <c r="O6" s="10"/>
      <c r="P6" s="12" t="s">
        <v>4</v>
      </c>
      <c r="R6" s="15"/>
    </row>
    <row r="7" spans="1:18" ht="15" customHeight="1">
      <c r="A7" s="197" t="s">
        <v>5</v>
      </c>
      <c r="B7" s="198" t="s">
        <v>6</v>
      </c>
      <c r="C7" s="197" t="s">
        <v>7</v>
      </c>
      <c r="D7" s="199" t="s">
        <v>2</v>
      </c>
      <c r="E7" s="201" t="s">
        <v>8</v>
      </c>
      <c r="F7" s="202" t="s">
        <v>9</v>
      </c>
      <c r="G7" s="203"/>
      <c r="H7" s="203"/>
      <c r="I7" s="204"/>
      <c r="J7" s="202" t="s">
        <v>10</v>
      </c>
      <c r="K7" s="203"/>
      <c r="L7" s="203"/>
      <c r="M7" s="204"/>
      <c r="N7" s="186" t="s">
        <v>11</v>
      </c>
      <c r="O7" s="187" t="s">
        <v>12</v>
      </c>
      <c r="P7" s="189" t="s">
        <v>13</v>
      </c>
      <c r="Q7" s="191" t="s">
        <v>14</v>
      </c>
      <c r="R7" s="92"/>
    </row>
    <row r="8" spans="1:18" s="3" customFormat="1" ht="15" customHeight="1">
      <c r="A8" s="197"/>
      <c r="B8" s="198"/>
      <c r="C8" s="197"/>
      <c r="D8" s="200"/>
      <c r="E8" s="201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186"/>
      <c r="O8" s="188"/>
      <c r="P8" s="190"/>
      <c r="Q8" s="192"/>
      <c r="R8" s="91"/>
    </row>
    <row r="9" spans="1:18" ht="15" customHeight="1">
      <c r="A9" s="56">
        <v>1</v>
      </c>
      <c r="B9" s="25" t="s">
        <v>100</v>
      </c>
      <c r="C9" s="21" t="s">
        <v>101</v>
      </c>
      <c r="D9" s="105" t="s">
        <v>30</v>
      </c>
      <c r="E9" s="70">
        <v>31.01</v>
      </c>
      <c r="F9" s="23">
        <v>25</v>
      </c>
      <c r="G9" s="20">
        <v>26</v>
      </c>
      <c r="H9" s="20">
        <v>27</v>
      </c>
      <c r="I9" s="88">
        <f aca="true" t="shared" si="0" ref="I9:I14">MAX(F9:H9)</f>
        <v>27</v>
      </c>
      <c r="J9" s="23" t="s">
        <v>154</v>
      </c>
      <c r="K9" s="20">
        <v>34</v>
      </c>
      <c r="L9" s="20" t="s">
        <v>155</v>
      </c>
      <c r="M9" s="89">
        <f aca="true" t="shared" si="1" ref="M9:M14">MAX(J9:L9)</f>
        <v>34</v>
      </c>
      <c r="N9" s="90">
        <f aca="true" t="shared" si="2" ref="N9:N14">SUM(I9,M9)</f>
        <v>61</v>
      </c>
      <c r="O9" s="79" t="s">
        <v>161</v>
      </c>
      <c r="P9" s="107">
        <f aca="true" t="shared" si="3" ref="P9:P14">IF(ISERROR(N9*10^(0.75194503*(LOG10(E9/175.508))^2)),"",N9*10^(0.75194503*(LOG10(E9/175.508))^2))</f>
        <v>162.72620233686877</v>
      </c>
      <c r="Q9" s="63" t="s">
        <v>98</v>
      </c>
      <c r="R9"/>
    </row>
    <row r="10" spans="1:18" ht="15" customHeight="1">
      <c r="A10" s="56">
        <v>2</v>
      </c>
      <c r="B10" s="25" t="s">
        <v>113</v>
      </c>
      <c r="C10" s="21" t="s">
        <v>114</v>
      </c>
      <c r="D10" s="105" t="s">
        <v>115</v>
      </c>
      <c r="E10" s="106">
        <v>33.2</v>
      </c>
      <c r="F10" s="23">
        <v>18</v>
      </c>
      <c r="G10" s="20">
        <v>20</v>
      </c>
      <c r="H10" s="20">
        <v>21</v>
      </c>
      <c r="I10" s="88">
        <f t="shared" si="0"/>
        <v>21</v>
      </c>
      <c r="J10" s="23">
        <v>24</v>
      </c>
      <c r="K10" s="20">
        <v>26</v>
      </c>
      <c r="L10" s="20">
        <v>27</v>
      </c>
      <c r="M10" s="89">
        <f t="shared" si="1"/>
        <v>27</v>
      </c>
      <c r="N10" s="90">
        <f t="shared" si="2"/>
        <v>48</v>
      </c>
      <c r="O10" s="79" t="s">
        <v>162</v>
      </c>
      <c r="P10" s="107">
        <f t="shared" si="3"/>
        <v>118.70730125016073</v>
      </c>
      <c r="Q10" s="63" t="s">
        <v>146</v>
      </c>
      <c r="R10"/>
    </row>
    <row r="11" spans="1:17" ht="15" customHeight="1">
      <c r="A11" s="56">
        <v>3</v>
      </c>
      <c r="B11" s="25" t="s">
        <v>147</v>
      </c>
      <c r="C11" s="21" t="s">
        <v>177</v>
      </c>
      <c r="D11" s="105" t="s">
        <v>78</v>
      </c>
      <c r="E11" s="70">
        <v>34</v>
      </c>
      <c r="F11" s="23">
        <v>27</v>
      </c>
      <c r="G11" s="20">
        <v>29</v>
      </c>
      <c r="H11" s="20" t="s">
        <v>153</v>
      </c>
      <c r="I11" s="88">
        <f t="shared" si="0"/>
        <v>29</v>
      </c>
      <c r="J11" s="23">
        <v>33</v>
      </c>
      <c r="K11" s="20">
        <v>35</v>
      </c>
      <c r="L11" s="20" t="s">
        <v>156</v>
      </c>
      <c r="M11" s="89">
        <f t="shared" si="1"/>
        <v>35</v>
      </c>
      <c r="N11" s="90">
        <f t="shared" si="2"/>
        <v>64</v>
      </c>
      <c r="O11" s="79" t="s">
        <v>160</v>
      </c>
      <c r="P11" s="107">
        <f t="shared" si="3"/>
        <v>154.2589561676443</v>
      </c>
      <c r="Q11" s="63" t="s">
        <v>148</v>
      </c>
    </row>
    <row r="12" spans="1:17" ht="15" customHeight="1">
      <c r="A12" s="56">
        <v>4</v>
      </c>
      <c r="B12" s="25" t="s">
        <v>178</v>
      </c>
      <c r="C12" s="21" t="s">
        <v>124</v>
      </c>
      <c r="D12" s="105" t="s">
        <v>131</v>
      </c>
      <c r="E12" s="70">
        <v>33.9</v>
      </c>
      <c r="F12" s="23">
        <v>16</v>
      </c>
      <c r="G12" s="20">
        <v>18</v>
      </c>
      <c r="H12" s="20">
        <v>19</v>
      </c>
      <c r="I12" s="88">
        <f t="shared" si="0"/>
        <v>19</v>
      </c>
      <c r="J12" s="23">
        <v>22</v>
      </c>
      <c r="K12" s="20">
        <v>24</v>
      </c>
      <c r="L12" s="20">
        <v>26</v>
      </c>
      <c r="M12" s="89">
        <f t="shared" si="1"/>
        <v>26</v>
      </c>
      <c r="N12" s="90">
        <f t="shared" si="2"/>
        <v>45</v>
      </c>
      <c r="O12" s="79"/>
      <c r="P12" s="107">
        <f t="shared" si="3"/>
        <v>108.80666047676296</v>
      </c>
      <c r="Q12" s="63" t="s">
        <v>132</v>
      </c>
    </row>
    <row r="13" spans="1:17" ht="15" customHeight="1">
      <c r="A13" s="56">
        <v>5</v>
      </c>
      <c r="B13" s="25" t="s">
        <v>179</v>
      </c>
      <c r="C13" s="21" t="s">
        <v>180</v>
      </c>
      <c r="D13" s="105" t="s">
        <v>131</v>
      </c>
      <c r="E13" s="106">
        <v>34</v>
      </c>
      <c r="F13" s="23">
        <v>18</v>
      </c>
      <c r="G13" s="177">
        <v>20</v>
      </c>
      <c r="H13" s="178">
        <v>20</v>
      </c>
      <c r="I13" s="88">
        <f t="shared" si="0"/>
        <v>20</v>
      </c>
      <c r="J13" s="23">
        <v>22</v>
      </c>
      <c r="K13" s="20">
        <v>24</v>
      </c>
      <c r="L13" s="20">
        <v>26</v>
      </c>
      <c r="M13" s="89">
        <f t="shared" si="1"/>
        <v>26</v>
      </c>
      <c r="N13" s="90">
        <f t="shared" si="2"/>
        <v>46</v>
      </c>
      <c r="O13" s="79" t="s">
        <v>201</v>
      </c>
      <c r="P13" s="107">
        <f t="shared" si="3"/>
        <v>110.87362474549434</v>
      </c>
      <c r="Q13" s="63" t="s">
        <v>132</v>
      </c>
    </row>
    <row r="14" spans="1:18" ht="15" customHeight="1">
      <c r="A14" s="56">
        <v>6</v>
      </c>
      <c r="B14" s="25" t="s">
        <v>181</v>
      </c>
      <c r="C14" s="108" t="s">
        <v>182</v>
      </c>
      <c r="D14" s="58" t="s">
        <v>131</v>
      </c>
      <c r="E14" s="70">
        <v>33.8</v>
      </c>
      <c r="F14" s="179">
        <v>20</v>
      </c>
      <c r="G14" s="177">
        <v>20</v>
      </c>
      <c r="H14" s="20">
        <v>20</v>
      </c>
      <c r="I14" s="88">
        <f t="shared" si="0"/>
        <v>20</v>
      </c>
      <c r="J14" s="23">
        <v>24</v>
      </c>
      <c r="K14" s="177">
        <v>26</v>
      </c>
      <c r="L14" s="20">
        <v>26</v>
      </c>
      <c r="M14" s="89">
        <f t="shared" si="1"/>
        <v>26</v>
      </c>
      <c r="N14" s="90">
        <f t="shared" si="2"/>
        <v>46</v>
      </c>
      <c r="O14" s="79"/>
      <c r="P14" s="107">
        <f t="shared" si="3"/>
        <v>111.57833554282514</v>
      </c>
      <c r="Q14" s="59" t="s">
        <v>132</v>
      </c>
      <c r="R14"/>
    </row>
    <row r="15" spans="1:18" ht="15" customHeight="1">
      <c r="A15" s="56">
        <v>7</v>
      </c>
      <c r="B15" s="25" t="s">
        <v>193</v>
      </c>
      <c r="C15" s="21" t="s">
        <v>194</v>
      </c>
      <c r="D15" s="105" t="s">
        <v>131</v>
      </c>
      <c r="E15" s="106">
        <v>28.9</v>
      </c>
      <c r="F15" s="23">
        <v>14</v>
      </c>
      <c r="G15" s="177">
        <v>15</v>
      </c>
      <c r="H15" s="178">
        <v>16</v>
      </c>
      <c r="I15" s="88">
        <v>16</v>
      </c>
      <c r="J15" s="23">
        <v>18</v>
      </c>
      <c r="K15" s="20">
        <v>20</v>
      </c>
      <c r="L15" s="20">
        <v>21</v>
      </c>
      <c r="M15" s="89">
        <v>21</v>
      </c>
      <c r="N15" s="90">
        <v>37</v>
      </c>
      <c r="O15" s="79"/>
      <c r="P15" s="107"/>
      <c r="Q15" s="63" t="s">
        <v>132</v>
      </c>
      <c r="R15"/>
    </row>
    <row r="16" spans="1:17" ht="15" customHeight="1">
      <c r="A16" s="71">
        <v>8</v>
      </c>
      <c r="B16" s="25" t="s">
        <v>195</v>
      </c>
      <c r="C16" s="108" t="s">
        <v>196</v>
      </c>
      <c r="D16" s="58" t="s">
        <v>131</v>
      </c>
      <c r="E16" s="70">
        <v>32.2</v>
      </c>
      <c r="F16" s="179">
        <v>10</v>
      </c>
      <c r="G16" s="177">
        <v>11</v>
      </c>
      <c r="H16" s="20">
        <v>12</v>
      </c>
      <c r="I16" s="88">
        <v>12</v>
      </c>
      <c r="J16" s="23">
        <v>13</v>
      </c>
      <c r="K16" s="177">
        <v>15</v>
      </c>
      <c r="L16" s="20">
        <v>15</v>
      </c>
      <c r="M16" s="89">
        <v>15</v>
      </c>
      <c r="N16" s="90">
        <v>37</v>
      </c>
      <c r="O16" s="79"/>
      <c r="P16" s="107"/>
      <c r="Q16" s="59" t="s">
        <v>132</v>
      </c>
    </row>
    <row r="17" spans="1:17" ht="15" customHeight="1">
      <c r="A17" s="56">
        <v>9</v>
      </c>
      <c r="B17" s="25" t="s">
        <v>197</v>
      </c>
      <c r="C17" s="21" t="s">
        <v>198</v>
      </c>
      <c r="D17" s="58" t="s">
        <v>131</v>
      </c>
      <c r="E17" s="70">
        <v>30.2</v>
      </c>
      <c r="F17" s="23">
        <v>9</v>
      </c>
      <c r="G17" s="20">
        <v>10</v>
      </c>
      <c r="H17" s="20">
        <v>11</v>
      </c>
      <c r="I17" s="88">
        <f>MAX(F17:H17)</f>
        <v>11</v>
      </c>
      <c r="J17" s="23">
        <v>13</v>
      </c>
      <c r="K17" s="20">
        <v>14</v>
      </c>
      <c r="L17" s="20">
        <v>15</v>
      </c>
      <c r="M17" s="89">
        <f>MAX(J17:L17)</f>
        <v>15</v>
      </c>
      <c r="N17" s="90">
        <f>SUM(I17,M17)</f>
        <v>26</v>
      </c>
      <c r="O17" s="79"/>
      <c r="P17" s="107">
        <f>IF(ISERROR(N17*10^(0.75194503*(LOG10(E17/175.508))^2)),"",N17*10^(0.75194503*(LOG10(E17/175.508))^2))</f>
        <v>71.48483017580196</v>
      </c>
      <c r="Q17" s="59" t="s">
        <v>132</v>
      </c>
    </row>
    <row r="18" spans="1:17" ht="15" customHeight="1">
      <c r="A18" s="56">
        <v>10</v>
      </c>
      <c r="B18" s="25" t="s">
        <v>199</v>
      </c>
      <c r="C18" s="21" t="s">
        <v>200</v>
      </c>
      <c r="D18" s="58" t="s">
        <v>131</v>
      </c>
      <c r="E18" s="113">
        <v>30.25</v>
      </c>
      <c r="F18" s="23">
        <v>9</v>
      </c>
      <c r="G18" s="20">
        <v>10</v>
      </c>
      <c r="H18" s="20">
        <v>12</v>
      </c>
      <c r="I18" s="88">
        <f>MAX(F18:H18)</f>
        <v>12</v>
      </c>
      <c r="J18" s="23">
        <v>12</v>
      </c>
      <c r="K18" s="20">
        <v>13</v>
      </c>
      <c r="L18" s="20">
        <v>14</v>
      </c>
      <c r="M18" s="89">
        <f>MAX(J18:L18)</f>
        <v>14</v>
      </c>
      <c r="N18" s="90">
        <f>SUM(I18,M18)</f>
        <v>26</v>
      </c>
      <c r="O18" s="79"/>
      <c r="P18" s="107">
        <f>IF(ISERROR(N18*10^(0.75194503*(LOG10(E18/175.508))^2)),"",N18*10^(0.75194503*(LOG10(E18/175.508))^2))</f>
        <v>71.34910039768934</v>
      </c>
      <c r="Q18" s="59" t="s">
        <v>132</v>
      </c>
    </row>
    <row r="19" spans="1:18" ht="15" customHeight="1">
      <c r="A19" s="56">
        <v>11</v>
      </c>
      <c r="B19" s="25" t="s">
        <v>223</v>
      </c>
      <c r="C19" s="21" t="s">
        <v>225</v>
      </c>
      <c r="D19" s="58" t="s">
        <v>224</v>
      </c>
      <c r="E19" s="113">
        <v>30.01</v>
      </c>
      <c r="F19" s="23">
        <v>15</v>
      </c>
      <c r="G19" s="20">
        <v>17</v>
      </c>
      <c r="H19" s="20">
        <v>18</v>
      </c>
      <c r="I19" s="88">
        <v>18</v>
      </c>
      <c r="J19" s="23">
        <v>25</v>
      </c>
      <c r="K19" s="20">
        <v>26</v>
      </c>
      <c r="L19" s="20">
        <v>27</v>
      </c>
      <c r="M19" s="89">
        <v>27</v>
      </c>
      <c r="N19" s="90">
        <v>45</v>
      </c>
      <c r="O19" s="79"/>
      <c r="P19" s="107"/>
      <c r="Q19" s="59" t="s">
        <v>226</v>
      </c>
      <c r="R19"/>
    </row>
    <row r="20" spans="1:18" ht="15" customHeight="1">
      <c r="A20" s="56"/>
      <c r="B20" s="25"/>
      <c r="C20" s="21"/>
      <c r="D20" s="58"/>
      <c r="E20" s="113"/>
      <c r="F20" s="23"/>
      <c r="G20" s="20"/>
      <c r="H20" s="20"/>
      <c r="I20" s="88"/>
      <c r="J20" s="23"/>
      <c r="K20" s="20"/>
      <c r="L20" s="20"/>
      <c r="M20" s="89"/>
      <c r="N20" s="90"/>
      <c r="O20" s="79"/>
      <c r="P20" s="107"/>
      <c r="Q20" s="59"/>
      <c r="R20"/>
    </row>
    <row r="21" spans="1:17" ht="15" customHeight="1">
      <c r="A21" s="71"/>
      <c r="B21" s="25"/>
      <c r="C21" s="21"/>
      <c r="D21" s="58"/>
      <c r="E21" s="73"/>
      <c r="F21" s="23"/>
      <c r="G21" s="20"/>
      <c r="H21" s="20"/>
      <c r="I21" s="88"/>
      <c r="J21" s="23"/>
      <c r="K21" s="20"/>
      <c r="L21" s="20"/>
      <c r="M21" s="89"/>
      <c r="N21" s="90"/>
      <c r="O21" s="79"/>
      <c r="P21" s="107"/>
      <c r="Q21" s="59"/>
    </row>
    <row r="22" spans="1:17" ht="15" customHeight="1">
      <c r="A22" s="56"/>
      <c r="B22" s="25"/>
      <c r="C22" s="21"/>
      <c r="D22" s="105"/>
      <c r="E22" s="70"/>
      <c r="F22" s="23"/>
      <c r="G22" s="20"/>
      <c r="H22" s="20"/>
      <c r="I22" s="88">
        <f>MAX(F22:H22)</f>
        <v>0</v>
      </c>
      <c r="J22" s="23"/>
      <c r="K22" s="20"/>
      <c r="L22" s="20"/>
      <c r="M22" s="89">
        <f>MAX(J22:L22)</f>
        <v>0</v>
      </c>
      <c r="N22" s="90">
        <f>SUM(I22,M22)</f>
        <v>0</v>
      </c>
      <c r="O22" s="79"/>
      <c r="P22" s="107">
        <f>IF(ISERROR(N22*10^(0.75194503*(LOG10(E22/175.508))^2)),"",N22*10^(0.75194503*(LOG10(E22/175.508))^2))</f>
      </c>
      <c r="Q22" s="63"/>
    </row>
    <row r="23" spans="1:17" ht="15" customHeight="1">
      <c r="A23" s="56"/>
      <c r="B23" s="25"/>
      <c r="C23" s="21"/>
      <c r="D23" s="105"/>
      <c r="E23" s="106"/>
      <c r="F23" s="23"/>
      <c r="G23" s="20"/>
      <c r="H23" s="20"/>
      <c r="I23" s="88">
        <f>MAX(F23:H23)</f>
        <v>0</v>
      </c>
      <c r="J23" s="23"/>
      <c r="K23" s="20"/>
      <c r="L23" s="20"/>
      <c r="M23" s="89">
        <f>MAX(J23:L23)</f>
        <v>0</v>
      </c>
      <c r="N23" s="90">
        <f>SUM(I23,M23)</f>
        <v>0</v>
      </c>
      <c r="O23" s="79"/>
      <c r="P23" s="107">
        <f>IF(ISERROR(N23*10^(0.75194503*(LOG10(E23/175.508))^2)),"",N23*10^(0.75194503*(LOG10(E23/175.508))^2))</f>
      </c>
      <c r="Q23" s="63"/>
    </row>
    <row r="24" spans="1:17" ht="15" customHeight="1">
      <c r="A24" s="86"/>
      <c r="B24" s="32"/>
      <c r="C24" s="36"/>
      <c r="D24" s="48"/>
      <c r="E24" s="66"/>
      <c r="F24" s="22"/>
      <c r="G24" s="24"/>
      <c r="H24" s="24"/>
      <c r="I24" s="93">
        <f>MAX(F24:H24)</f>
        <v>0</v>
      </c>
      <c r="J24" s="94"/>
      <c r="K24" s="24"/>
      <c r="L24" s="24"/>
      <c r="M24" s="95">
        <f>MAX(J24:L24)</f>
        <v>0</v>
      </c>
      <c r="N24" s="96">
        <f>SUM(I24,M24)</f>
        <v>0</v>
      </c>
      <c r="O24" s="97"/>
      <c r="P24" s="38">
        <f>IF(ISERROR(N24*10^(0.75194503*(LOG10(E24/175.508))^2)),"",N24*10^(0.75194503*(LOG10(E24/175.508))^2))</f>
      </c>
      <c r="Q24" s="98"/>
    </row>
    <row r="25" spans="1:17" ht="12.75">
      <c r="A25" s="99"/>
      <c r="B25" s="100"/>
      <c r="C25" s="99"/>
      <c r="D25" s="101"/>
      <c r="E25" s="102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103"/>
    </row>
    <row r="26" spans="2:6" ht="12.75">
      <c r="B26" t="s">
        <v>236</v>
      </c>
      <c r="E26" s="6" t="s">
        <v>239</v>
      </c>
      <c r="F26" s="4" t="s">
        <v>240</v>
      </c>
    </row>
    <row r="27" spans="2:17" ht="12.75">
      <c r="B27" t="s">
        <v>237</v>
      </c>
      <c r="K27" s="4" t="s">
        <v>238</v>
      </c>
      <c r="P27" s="4" t="s">
        <v>241</v>
      </c>
      <c r="Q27" s="7" t="s">
        <v>242</v>
      </c>
    </row>
  </sheetData>
  <sheetProtection/>
  <mergeCells count="20"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</mergeCells>
  <conditionalFormatting sqref="F24:H24 J24:L24">
    <cfRule type="cellIs" priority="49" dxfId="0" operator="greaterThan" stopIfTrue="1">
      <formula>"n"</formula>
    </cfRule>
  </conditionalFormatting>
  <conditionalFormatting sqref="F17:H23 J17:L23">
    <cfRule type="cellIs" priority="40" dxfId="435" operator="greaterThan" stopIfTrue="1">
      <formula>"n"</formula>
    </cfRule>
    <cfRule type="cellIs" priority="41" dxfId="2" operator="greaterThan" stopIfTrue="1">
      <formula>"b"</formula>
    </cfRule>
    <cfRule type="cellIs" priority="42" dxfId="1" operator="greaterThan" stopIfTrue="1">
      <formula>0</formula>
    </cfRule>
  </conditionalFormatting>
  <conditionalFormatting sqref="F9:H10 J9:L10">
    <cfRule type="cellIs" priority="37" dxfId="435" operator="greaterThan" stopIfTrue="1">
      <formula>"n"</formula>
    </cfRule>
    <cfRule type="cellIs" priority="38" dxfId="2" operator="greaterThan" stopIfTrue="1">
      <formula>"b"</formula>
    </cfRule>
    <cfRule type="cellIs" priority="39" dxfId="1" operator="greaterThan" stopIfTrue="1">
      <formula>0</formula>
    </cfRule>
  </conditionalFormatting>
  <conditionalFormatting sqref="F12:H12 J12:L12">
    <cfRule type="cellIs" priority="31" dxfId="435" operator="greaterThan" stopIfTrue="1">
      <formula>"n"</formula>
    </cfRule>
    <cfRule type="cellIs" priority="32" dxfId="2" operator="greaterThan" stopIfTrue="1">
      <formula>"b"</formula>
    </cfRule>
    <cfRule type="cellIs" priority="33" dxfId="1" operator="greaterThan" stopIfTrue="1">
      <formula>0</formula>
    </cfRule>
  </conditionalFormatting>
  <conditionalFormatting sqref="F11:H11 J11:L11">
    <cfRule type="cellIs" priority="28" dxfId="435" operator="greaterThan" stopIfTrue="1">
      <formula>"n"</formula>
    </cfRule>
    <cfRule type="cellIs" priority="29" dxfId="2" operator="greaterThan" stopIfTrue="1">
      <formula>"b"</formula>
    </cfRule>
    <cfRule type="cellIs" priority="30" dxfId="1" operator="greaterThan" stopIfTrue="1">
      <formula>0</formula>
    </cfRule>
  </conditionalFormatting>
  <conditionalFormatting sqref="F15:H17 J15:L17">
    <cfRule type="cellIs" priority="22" dxfId="435" operator="greaterThan" stopIfTrue="1">
      <formula>"n"</formula>
    </cfRule>
    <cfRule type="cellIs" priority="23" dxfId="2" operator="greaterThan" stopIfTrue="1">
      <formula>"b"</formula>
    </cfRule>
    <cfRule type="cellIs" priority="24" dxfId="1" operator="greaterThan" stopIfTrue="1">
      <formula>0</formula>
    </cfRule>
  </conditionalFormatting>
  <conditionalFormatting sqref="F16:H19 J16:L19">
    <cfRule type="cellIs" priority="19" dxfId="435" operator="greaterThan" stopIfTrue="1">
      <formula>"n"</formula>
    </cfRule>
    <cfRule type="cellIs" priority="20" dxfId="2" operator="greaterThan" stopIfTrue="1">
      <formula>"b"</formula>
    </cfRule>
    <cfRule type="cellIs" priority="21" dxfId="1" operator="greaterThan" stopIfTrue="1">
      <formula>0</formula>
    </cfRule>
  </conditionalFormatting>
  <conditionalFormatting sqref="F15:H15 J15:L15">
    <cfRule type="cellIs" priority="13" dxfId="435" operator="greaterThan" stopIfTrue="1">
      <formula>"n"</formula>
    </cfRule>
    <cfRule type="cellIs" priority="14" dxfId="2" operator="greaterThan" stopIfTrue="1">
      <formula>"b"</formula>
    </cfRule>
    <cfRule type="cellIs" priority="15" dxfId="1" operator="greaterThan" stopIfTrue="1">
      <formula>0</formula>
    </cfRule>
  </conditionalFormatting>
  <conditionalFormatting sqref="F13:H14 J13:L14">
    <cfRule type="cellIs" priority="16" dxfId="435" operator="greaterThan" stopIfTrue="1">
      <formula>"n"</formula>
    </cfRule>
    <cfRule type="cellIs" priority="17" dxfId="2" operator="greaterThan" stopIfTrue="1">
      <formula>"b"</formula>
    </cfRule>
    <cfRule type="cellIs" priority="18" dxfId="1" operator="greaterThan" stopIfTrue="1">
      <formula>0</formula>
    </cfRule>
  </conditionalFormatting>
  <conditionalFormatting sqref="F12:H13 J12:L13">
    <cfRule type="cellIs" priority="10" dxfId="435" operator="greaterThan" stopIfTrue="1">
      <formula>"n"</formula>
    </cfRule>
    <cfRule type="cellIs" priority="11" dxfId="2" operator="greaterThan" stopIfTrue="1">
      <formula>"b"</formula>
    </cfRule>
    <cfRule type="cellIs" priority="12" dxfId="1" operator="greaterThan" stopIfTrue="1">
      <formula>0</formula>
    </cfRule>
  </conditionalFormatting>
  <conditionalFormatting sqref="F14:H15 J14:L15">
    <cfRule type="cellIs" priority="7" dxfId="435" operator="greaterThan" stopIfTrue="1">
      <formula>"n"</formula>
    </cfRule>
    <cfRule type="cellIs" priority="8" dxfId="2" operator="greaterThan" stopIfTrue="1">
      <formula>"b"</formula>
    </cfRule>
    <cfRule type="cellIs" priority="9" dxfId="1" operator="greaterThan" stopIfTrue="1">
      <formula>0</formula>
    </cfRule>
  </conditionalFormatting>
  <conditionalFormatting sqref="F11:H11 J11:L11">
    <cfRule type="cellIs" priority="1" dxfId="435" operator="greaterThan" stopIfTrue="1">
      <formula>"n"</formula>
    </cfRule>
    <cfRule type="cellIs" priority="2" dxfId="2" operator="greaterThan" stopIfTrue="1">
      <formula>"b"</formula>
    </cfRule>
    <cfRule type="cellIs" priority="3" dxfId="1" operator="greaterThan" stopIfTrue="1">
      <formula>0</formula>
    </cfRule>
  </conditionalFormatting>
  <conditionalFormatting sqref="F9:H10 J9:L10">
    <cfRule type="cellIs" priority="4" dxfId="435" operator="greaterThan" stopIfTrue="1">
      <formula>"n"</formula>
    </cfRule>
    <cfRule type="cellIs" priority="5" dxfId="2" operator="greaterThan" stopIfTrue="1">
      <formula>"b"</formula>
    </cfRule>
    <cfRule type="cellIs" priority="6" dxfId="1" operator="greaterThan" stopIfTrue="1">
      <formula>0</formula>
    </cfRule>
  </conditionalFormatting>
  <dataValidations count="1">
    <dataValidation type="whole" allowBlank="1" sqref="F17:H24 F9:H13 F15:H15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apas20">
    <tabColor rgb="FF00B0F0"/>
    <pageSetUpPr fitToPage="1"/>
  </sheetPr>
  <dimension ref="A1:R27"/>
  <sheetViews>
    <sheetView zoomScalePageLayoutView="0" workbookViewId="0" topLeftCell="A22">
      <selection activeCell="B26" sqref="B26:Q27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60" customHeight="1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1"/>
    </row>
    <row r="2" spans="1:18" ht="27" customHeight="1">
      <c r="A2" s="207" t="s">
        <v>176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1"/>
    </row>
    <row r="3" spans="1:18" ht="18" customHeight="1">
      <c r="A3" s="209" t="s">
        <v>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1"/>
    </row>
    <row r="4" ht="16.5" customHeight="1"/>
    <row r="5" spans="1:18" ht="19.5" customHeight="1">
      <c r="A5" s="210" t="s">
        <v>82</v>
      </c>
      <c r="B5" s="210"/>
      <c r="C5" s="210"/>
      <c r="D5" s="16"/>
      <c r="E5" s="76"/>
      <c r="F5" s="210" t="s">
        <v>83</v>
      </c>
      <c r="G5" s="210"/>
      <c r="H5" s="210"/>
      <c r="I5" s="10"/>
      <c r="J5" s="211" t="s">
        <v>175</v>
      </c>
      <c r="K5" s="212"/>
      <c r="L5" s="212"/>
      <c r="M5" s="10"/>
      <c r="N5" s="10"/>
      <c r="O5" s="10"/>
      <c r="P5" s="11">
        <v>38</v>
      </c>
      <c r="R5" s="14"/>
    </row>
    <row r="6" spans="1:18" ht="22.5" customHeight="1">
      <c r="A6" s="193" t="s">
        <v>1</v>
      </c>
      <c r="B6" s="193"/>
      <c r="C6" s="193"/>
      <c r="D6" s="77"/>
      <c r="E6" s="78"/>
      <c r="F6" s="194" t="s">
        <v>2</v>
      </c>
      <c r="G6" s="194"/>
      <c r="H6" s="194"/>
      <c r="I6" s="10"/>
      <c r="J6" s="195" t="s">
        <v>3</v>
      </c>
      <c r="K6" s="195"/>
      <c r="L6" s="196"/>
      <c r="M6" s="2"/>
      <c r="N6" s="10"/>
      <c r="O6" s="10"/>
      <c r="P6" s="12" t="s">
        <v>4</v>
      </c>
      <c r="R6" s="15"/>
    </row>
    <row r="7" spans="1:18" ht="15" customHeight="1">
      <c r="A7" s="197" t="s">
        <v>5</v>
      </c>
      <c r="B7" s="198" t="s">
        <v>6</v>
      </c>
      <c r="C7" s="197" t="s">
        <v>7</v>
      </c>
      <c r="D7" s="199" t="s">
        <v>2</v>
      </c>
      <c r="E7" s="201" t="s">
        <v>8</v>
      </c>
      <c r="F7" s="202" t="s">
        <v>9</v>
      </c>
      <c r="G7" s="203"/>
      <c r="H7" s="203"/>
      <c r="I7" s="204"/>
      <c r="J7" s="202" t="s">
        <v>10</v>
      </c>
      <c r="K7" s="203"/>
      <c r="L7" s="203"/>
      <c r="M7" s="204"/>
      <c r="N7" s="186" t="s">
        <v>11</v>
      </c>
      <c r="O7" s="187" t="s">
        <v>12</v>
      </c>
      <c r="P7" s="189" t="s">
        <v>13</v>
      </c>
      <c r="Q7" s="216" t="s">
        <v>14</v>
      </c>
      <c r="R7" s="215" t="s">
        <v>159</v>
      </c>
    </row>
    <row r="8" spans="1:18" s="3" customFormat="1" ht="15" customHeight="1">
      <c r="A8" s="197"/>
      <c r="B8" s="198"/>
      <c r="C8" s="197"/>
      <c r="D8" s="200"/>
      <c r="E8" s="201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186"/>
      <c r="O8" s="188"/>
      <c r="P8" s="190"/>
      <c r="Q8" s="217"/>
      <c r="R8" s="215"/>
    </row>
    <row r="9" spans="1:18" ht="15" customHeight="1">
      <c r="A9" s="56">
        <v>1</v>
      </c>
      <c r="B9" s="25" t="s">
        <v>118</v>
      </c>
      <c r="C9" s="108" t="s">
        <v>119</v>
      </c>
      <c r="D9" s="58" t="s">
        <v>144</v>
      </c>
      <c r="E9" s="70">
        <v>37.8</v>
      </c>
      <c r="F9" s="23">
        <v>13</v>
      </c>
      <c r="G9" s="20">
        <v>14</v>
      </c>
      <c r="H9" s="20">
        <v>15</v>
      </c>
      <c r="I9" s="88">
        <f aca="true" t="shared" si="0" ref="I9:I23">MAX(F9:H9)</f>
        <v>15</v>
      </c>
      <c r="J9" s="23">
        <v>17</v>
      </c>
      <c r="K9" s="20">
        <v>19</v>
      </c>
      <c r="L9" s="20">
        <v>21</v>
      </c>
      <c r="M9" s="89">
        <f aca="true" t="shared" si="1" ref="M9:M23">MAX(J9:L9)</f>
        <v>21</v>
      </c>
      <c r="N9" s="90">
        <f aca="true" t="shared" si="2" ref="N9:N23">SUM(I9,M9)</f>
        <v>36</v>
      </c>
      <c r="O9" s="79"/>
      <c r="P9" s="107">
        <f aca="true" t="shared" si="3" ref="P9:P23">IF(ISERROR(N9*10^(0.75194503*(LOG10(E9/175.508))^2)),"",N9*10^(0.75194503*(LOG10(E9/175.508))^2))</f>
        <v>77.73902977374925</v>
      </c>
      <c r="Q9" s="128" t="s">
        <v>120</v>
      </c>
      <c r="R9" s="126"/>
    </row>
    <row r="10" ht="15" customHeight="1">
      <c r="R10" s="126"/>
    </row>
    <row r="11" spans="1:18" ht="15" customHeight="1">
      <c r="A11" s="56">
        <v>2</v>
      </c>
      <c r="B11" s="25" t="s">
        <v>89</v>
      </c>
      <c r="C11" s="108" t="s">
        <v>90</v>
      </c>
      <c r="D11" s="58" t="s">
        <v>25</v>
      </c>
      <c r="E11" s="70">
        <v>42</v>
      </c>
      <c r="F11" s="23">
        <v>23</v>
      </c>
      <c r="G11" s="20">
        <v>26</v>
      </c>
      <c r="H11" s="20">
        <v>28</v>
      </c>
      <c r="I11" s="88">
        <f aca="true" t="shared" si="4" ref="I11:I17">MAX(F11:H11)</f>
        <v>28</v>
      </c>
      <c r="J11" s="23">
        <v>31</v>
      </c>
      <c r="K11" s="23">
        <v>33</v>
      </c>
      <c r="L11" s="23">
        <v>35</v>
      </c>
      <c r="M11" s="89">
        <f aca="true" t="shared" si="5" ref="M11:M17">MAX(J11:L11)</f>
        <v>35</v>
      </c>
      <c r="N11" s="90">
        <f aca="true" t="shared" si="6" ref="N11:N17">SUM(I11,M11)</f>
        <v>63</v>
      </c>
      <c r="O11" s="79" t="s">
        <v>161</v>
      </c>
      <c r="P11" s="107">
        <f aca="true" t="shared" si="7" ref="P11:P17">IF(ISERROR(N11*10^(0.75194503*(LOG10(E11/175.508))^2)),"",N11*10^(0.75194503*(LOG10(E11/175.508))^2))</f>
        <v>122.84737019676854</v>
      </c>
      <c r="Q11" s="129" t="s">
        <v>84</v>
      </c>
      <c r="R11" s="126" t="s">
        <v>161</v>
      </c>
    </row>
    <row r="12" spans="1:18" ht="15" customHeight="1">
      <c r="A12" s="56">
        <f aca="true" t="shared" si="8" ref="A12:A17">A11+1</f>
        <v>3</v>
      </c>
      <c r="B12" s="25" t="s">
        <v>123</v>
      </c>
      <c r="C12" s="21" t="s">
        <v>124</v>
      </c>
      <c r="D12" s="58" t="s">
        <v>144</v>
      </c>
      <c r="E12" s="113">
        <v>40.4</v>
      </c>
      <c r="F12" s="23">
        <v>20</v>
      </c>
      <c r="G12" s="20">
        <v>21</v>
      </c>
      <c r="H12" s="20">
        <v>22</v>
      </c>
      <c r="I12" s="88">
        <f t="shared" si="4"/>
        <v>22</v>
      </c>
      <c r="J12" s="23">
        <v>25</v>
      </c>
      <c r="K12" s="23">
        <v>27</v>
      </c>
      <c r="L12" s="20">
        <v>29</v>
      </c>
      <c r="M12" s="89">
        <f t="shared" si="5"/>
        <v>29</v>
      </c>
      <c r="N12" s="90">
        <f t="shared" si="6"/>
        <v>51</v>
      </c>
      <c r="O12" s="79"/>
      <c r="P12" s="107">
        <f t="shared" si="7"/>
        <v>103.1724795430619</v>
      </c>
      <c r="Q12" s="128" t="s">
        <v>120</v>
      </c>
      <c r="R12" s="132"/>
    </row>
    <row r="13" spans="1:18" ht="15" customHeight="1">
      <c r="A13" s="56">
        <f t="shared" si="8"/>
        <v>4</v>
      </c>
      <c r="B13" s="25" t="s">
        <v>125</v>
      </c>
      <c r="C13" s="21">
        <v>40179</v>
      </c>
      <c r="D13" s="105" t="s">
        <v>144</v>
      </c>
      <c r="E13" s="70">
        <v>41.9</v>
      </c>
      <c r="F13" s="23">
        <v>23</v>
      </c>
      <c r="G13" s="20">
        <v>25</v>
      </c>
      <c r="H13" s="20">
        <v>27</v>
      </c>
      <c r="I13" s="88">
        <f t="shared" si="4"/>
        <v>27</v>
      </c>
      <c r="J13" s="23">
        <v>33</v>
      </c>
      <c r="K13" s="23">
        <v>35</v>
      </c>
      <c r="L13" s="127" t="s">
        <v>165</v>
      </c>
      <c r="M13" s="89">
        <f t="shared" si="5"/>
        <v>35</v>
      </c>
      <c r="N13" s="90">
        <f t="shared" si="6"/>
        <v>62</v>
      </c>
      <c r="O13" s="79" t="s">
        <v>162</v>
      </c>
      <c r="P13" s="107">
        <f t="shared" si="7"/>
        <v>121.16710639829056</v>
      </c>
      <c r="Q13" s="130" t="s">
        <v>120</v>
      </c>
      <c r="R13" s="133" t="s">
        <v>162</v>
      </c>
    </row>
    <row r="14" spans="1:18" ht="15" customHeight="1">
      <c r="A14" s="56">
        <f t="shared" si="8"/>
        <v>5</v>
      </c>
      <c r="B14" s="120" t="s">
        <v>135</v>
      </c>
      <c r="C14" s="119" t="s">
        <v>136</v>
      </c>
      <c r="D14" s="121" t="s">
        <v>131</v>
      </c>
      <c r="E14" s="114">
        <v>41</v>
      </c>
      <c r="F14" s="23">
        <v>21</v>
      </c>
      <c r="G14" s="20">
        <v>23</v>
      </c>
      <c r="H14" s="20">
        <v>24</v>
      </c>
      <c r="I14" s="88">
        <f t="shared" si="4"/>
        <v>24</v>
      </c>
      <c r="J14" s="23">
        <v>29</v>
      </c>
      <c r="K14" s="23">
        <v>31</v>
      </c>
      <c r="L14" s="127" t="s">
        <v>154</v>
      </c>
      <c r="M14" s="89">
        <f t="shared" si="5"/>
        <v>31</v>
      </c>
      <c r="N14" s="90">
        <f t="shared" si="6"/>
        <v>55</v>
      </c>
      <c r="O14" s="79"/>
      <c r="P14" s="107">
        <f t="shared" si="7"/>
        <v>109.70967883036965</v>
      </c>
      <c r="Q14" s="130" t="s">
        <v>132</v>
      </c>
      <c r="R14" s="126"/>
    </row>
    <row r="15" spans="1:18" ht="15" customHeight="1">
      <c r="A15" s="56">
        <f t="shared" si="8"/>
        <v>6</v>
      </c>
      <c r="B15" s="25" t="s">
        <v>157</v>
      </c>
      <c r="C15" s="108" t="s">
        <v>188</v>
      </c>
      <c r="D15" s="58" t="s">
        <v>78</v>
      </c>
      <c r="E15" s="70">
        <v>41.2</v>
      </c>
      <c r="F15" s="23">
        <v>23</v>
      </c>
      <c r="G15" s="20" t="s">
        <v>164</v>
      </c>
      <c r="H15" s="20">
        <v>25</v>
      </c>
      <c r="I15" s="88">
        <f t="shared" si="4"/>
        <v>25</v>
      </c>
      <c r="J15" s="23">
        <v>34</v>
      </c>
      <c r="K15" s="127" t="s">
        <v>165</v>
      </c>
      <c r="L15" s="127" t="s">
        <v>165</v>
      </c>
      <c r="M15" s="89">
        <f t="shared" si="5"/>
        <v>34</v>
      </c>
      <c r="N15" s="90">
        <f t="shared" si="6"/>
        <v>59</v>
      </c>
      <c r="O15" s="79"/>
      <c r="P15" s="107">
        <f t="shared" si="7"/>
        <v>117.14682202538405</v>
      </c>
      <c r="Q15" s="128" t="s">
        <v>187</v>
      </c>
      <c r="R15" s="126"/>
    </row>
    <row r="16" spans="1:18" ht="15" customHeight="1">
      <c r="A16" s="56">
        <f t="shared" si="8"/>
        <v>7</v>
      </c>
      <c r="B16" s="25" t="s">
        <v>145</v>
      </c>
      <c r="C16" s="21" t="s">
        <v>189</v>
      </c>
      <c r="D16" s="58" t="s">
        <v>78</v>
      </c>
      <c r="E16" s="70">
        <v>42</v>
      </c>
      <c r="F16" s="23">
        <v>29</v>
      </c>
      <c r="G16" s="20">
        <v>32</v>
      </c>
      <c r="H16" s="20" t="s">
        <v>154</v>
      </c>
      <c r="I16" s="88">
        <f t="shared" si="4"/>
        <v>32</v>
      </c>
      <c r="J16" s="23">
        <v>40</v>
      </c>
      <c r="K16" s="20" t="s">
        <v>166</v>
      </c>
      <c r="L16" s="20" t="s">
        <v>166</v>
      </c>
      <c r="M16" s="89">
        <f t="shared" si="5"/>
        <v>40</v>
      </c>
      <c r="N16" s="90">
        <f t="shared" si="6"/>
        <v>72</v>
      </c>
      <c r="O16" s="79" t="s">
        <v>160</v>
      </c>
      <c r="P16" s="107">
        <f t="shared" si="7"/>
        <v>140.3969945105926</v>
      </c>
      <c r="Q16" s="128" t="s">
        <v>187</v>
      </c>
      <c r="R16" s="133" t="s">
        <v>160</v>
      </c>
    </row>
    <row r="17" spans="1:18" ht="15" customHeight="1">
      <c r="A17" s="56">
        <f t="shared" si="8"/>
        <v>8</v>
      </c>
      <c r="B17" s="25" t="s">
        <v>158</v>
      </c>
      <c r="C17" s="21">
        <v>41368</v>
      </c>
      <c r="D17" s="58" t="s">
        <v>78</v>
      </c>
      <c r="E17" s="113">
        <v>39.5</v>
      </c>
      <c r="F17" s="23">
        <v>16</v>
      </c>
      <c r="G17" s="20">
        <v>19</v>
      </c>
      <c r="H17" s="20" t="s">
        <v>163</v>
      </c>
      <c r="I17" s="88">
        <f t="shared" si="4"/>
        <v>19</v>
      </c>
      <c r="J17" s="23">
        <v>23</v>
      </c>
      <c r="K17" s="23">
        <v>27</v>
      </c>
      <c r="L17" s="23">
        <v>30</v>
      </c>
      <c r="M17" s="89">
        <f t="shared" si="5"/>
        <v>30</v>
      </c>
      <c r="N17" s="90">
        <f t="shared" si="6"/>
        <v>49</v>
      </c>
      <c r="O17" s="79"/>
      <c r="P17" s="107">
        <f t="shared" si="7"/>
        <v>101.30907349396692</v>
      </c>
      <c r="Q17" s="128" t="s">
        <v>187</v>
      </c>
      <c r="R17" s="134"/>
    </row>
    <row r="18" spans="1:18" ht="15" customHeight="1">
      <c r="A18" s="56">
        <v>9</v>
      </c>
      <c r="B18" s="25" t="s">
        <v>192</v>
      </c>
      <c r="C18" s="21" t="s">
        <v>202</v>
      </c>
      <c r="D18" s="105" t="s">
        <v>131</v>
      </c>
      <c r="E18" s="106">
        <v>34.12</v>
      </c>
      <c r="F18" s="23">
        <v>19</v>
      </c>
      <c r="G18" s="20">
        <v>21</v>
      </c>
      <c r="H18" s="20">
        <v>22</v>
      </c>
      <c r="I18" s="88">
        <f t="shared" si="0"/>
        <v>22</v>
      </c>
      <c r="J18" s="23">
        <v>29</v>
      </c>
      <c r="K18" s="20">
        <v>30</v>
      </c>
      <c r="L18" s="20">
        <v>33</v>
      </c>
      <c r="M18" s="89">
        <f t="shared" si="1"/>
        <v>33</v>
      </c>
      <c r="N18" s="90">
        <f t="shared" si="2"/>
        <v>55</v>
      </c>
      <c r="O18" s="79"/>
      <c r="P18" s="107">
        <f t="shared" si="3"/>
        <v>132.06708475814537</v>
      </c>
      <c r="Q18" s="130" t="s">
        <v>132</v>
      </c>
      <c r="R18" s="134"/>
    </row>
    <row r="19" spans="1:18" ht="15" customHeight="1">
      <c r="A19" s="56">
        <v>10</v>
      </c>
      <c r="B19" s="25" t="s">
        <v>191</v>
      </c>
      <c r="C19" s="108" t="s">
        <v>203</v>
      </c>
      <c r="D19" s="58" t="s">
        <v>131</v>
      </c>
      <c r="E19" s="70">
        <v>34.25</v>
      </c>
      <c r="F19" s="23">
        <v>17</v>
      </c>
      <c r="G19" s="20">
        <v>18</v>
      </c>
      <c r="H19" s="20">
        <v>20</v>
      </c>
      <c r="I19" s="88">
        <f t="shared" si="0"/>
        <v>20</v>
      </c>
      <c r="J19" s="23">
        <v>23</v>
      </c>
      <c r="K19" s="20">
        <v>25</v>
      </c>
      <c r="L19" s="20">
        <v>27</v>
      </c>
      <c r="M19" s="89">
        <f t="shared" si="1"/>
        <v>27</v>
      </c>
      <c r="N19" s="90">
        <f t="shared" si="2"/>
        <v>47</v>
      </c>
      <c r="O19" s="79"/>
      <c r="P19" s="107">
        <f t="shared" si="3"/>
        <v>112.39969848053791</v>
      </c>
      <c r="Q19" s="128" t="s">
        <v>132</v>
      </c>
      <c r="R19" s="125"/>
    </row>
    <row r="20" spans="1:18" ht="15" customHeight="1">
      <c r="A20" s="56">
        <v>11</v>
      </c>
      <c r="B20" s="25" t="s">
        <v>204</v>
      </c>
      <c r="C20" s="21" t="s">
        <v>205</v>
      </c>
      <c r="D20" s="58" t="s">
        <v>131</v>
      </c>
      <c r="E20" s="70">
        <v>34.1</v>
      </c>
      <c r="F20" s="23">
        <v>13</v>
      </c>
      <c r="G20" s="20">
        <v>14</v>
      </c>
      <c r="H20" s="20">
        <v>15</v>
      </c>
      <c r="I20" s="88">
        <f t="shared" si="0"/>
        <v>15</v>
      </c>
      <c r="J20" s="23">
        <v>17</v>
      </c>
      <c r="K20" s="20">
        <v>18</v>
      </c>
      <c r="L20" s="20">
        <v>19</v>
      </c>
      <c r="M20" s="89">
        <f t="shared" si="1"/>
        <v>19</v>
      </c>
      <c r="N20" s="90">
        <f t="shared" si="2"/>
        <v>34</v>
      </c>
      <c r="O20" s="79"/>
      <c r="P20" s="107">
        <f t="shared" si="3"/>
        <v>81.69270178311989</v>
      </c>
      <c r="Q20" s="128" t="s">
        <v>132</v>
      </c>
      <c r="R20" s="125"/>
    </row>
    <row r="21" spans="1:18" ht="15" customHeight="1">
      <c r="A21" s="71"/>
      <c r="B21" s="25"/>
      <c r="C21" s="21"/>
      <c r="D21" s="58"/>
      <c r="E21" s="73"/>
      <c r="F21" s="23"/>
      <c r="G21" s="20"/>
      <c r="H21" s="20"/>
      <c r="I21" s="88">
        <f t="shared" si="0"/>
        <v>0</v>
      </c>
      <c r="J21" s="23"/>
      <c r="K21" s="20"/>
      <c r="L21" s="20"/>
      <c r="M21" s="89">
        <f t="shared" si="1"/>
        <v>0</v>
      </c>
      <c r="N21" s="90">
        <f t="shared" si="2"/>
        <v>0</v>
      </c>
      <c r="O21" s="79"/>
      <c r="P21" s="107">
        <f t="shared" si="3"/>
      </c>
      <c r="Q21" s="128"/>
      <c r="R21" s="134"/>
    </row>
    <row r="22" spans="1:18" ht="15" customHeight="1">
      <c r="A22" s="56"/>
      <c r="B22" s="25"/>
      <c r="C22" s="21"/>
      <c r="D22" s="105"/>
      <c r="E22" s="70"/>
      <c r="F22" s="23"/>
      <c r="G22" s="20"/>
      <c r="H22" s="20"/>
      <c r="I22" s="88">
        <f t="shared" si="0"/>
        <v>0</v>
      </c>
      <c r="J22" s="23"/>
      <c r="K22" s="20"/>
      <c r="L22" s="20"/>
      <c r="M22" s="89">
        <f t="shared" si="1"/>
        <v>0</v>
      </c>
      <c r="N22" s="90">
        <f t="shared" si="2"/>
        <v>0</v>
      </c>
      <c r="O22" s="79"/>
      <c r="P22" s="107">
        <f t="shared" si="3"/>
      </c>
      <c r="Q22" s="130"/>
      <c r="R22" s="134"/>
    </row>
    <row r="23" spans="1:18" ht="15" customHeight="1">
      <c r="A23" s="56"/>
      <c r="B23" s="25"/>
      <c r="C23" s="21"/>
      <c r="D23" s="105"/>
      <c r="E23" s="106"/>
      <c r="F23" s="23"/>
      <c r="G23" s="20"/>
      <c r="H23" s="20"/>
      <c r="I23" s="88">
        <f t="shared" si="0"/>
        <v>0</v>
      </c>
      <c r="J23" s="23"/>
      <c r="K23" s="20"/>
      <c r="L23" s="20"/>
      <c r="M23" s="89">
        <f t="shared" si="1"/>
        <v>0</v>
      </c>
      <c r="N23" s="90">
        <f t="shared" si="2"/>
        <v>0</v>
      </c>
      <c r="O23" s="79"/>
      <c r="P23" s="107">
        <f t="shared" si="3"/>
      </c>
      <c r="Q23" s="130"/>
      <c r="R23" s="134"/>
    </row>
    <row r="24" spans="1:18" ht="15" customHeight="1">
      <c r="A24" s="86"/>
      <c r="B24" s="32"/>
      <c r="C24" s="36"/>
      <c r="D24" s="48"/>
      <c r="E24" s="66"/>
      <c r="F24" s="22"/>
      <c r="G24" s="24"/>
      <c r="H24" s="24"/>
      <c r="I24" s="93">
        <f>MAX(F24:H24)</f>
        <v>0</v>
      </c>
      <c r="J24" s="94"/>
      <c r="K24" s="24"/>
      <c r="L24" s="24"/>
      <c r="M24" s="95">
        <f>MAX(J24:L24)</f>
        <v>0</v>
      </c>
      <c r="N24" s="96">
        <f>SUM(I24,M24)</f>
        <v>0</v>
      </c>
      <c r="O24" s="97"/>
      <c r="P24" s="38">
        <f>IF(ISERROR(N24*10^(0.75194503*(LOG10(E24/175.508))^2)),"",N24*10^(0.75194503*(LOG10(E24/175.508))^2))</f>
      </c>
      <c r="Q24" s="131"/>
      <c r="R24" s="134"/>
    </row>
    <row r="25" spans="1:17" ht="12.75">
      <c r="A25" s="99"/>
      <c r="B25" s="100"/>
      <c r="C25" s="99"/>
      <c r="D25" s="101"/>
      <c r="E25" s="102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103"/>
    </row>
    <row r="26" spans="2:6" ht="12.75">
      <c r="B26" t="s">
        <v>236</v>
      </c>
      <c r="E26" s="6" t="s">
        <v>239</v>
      </c>
      <c r="F26" s="4" t="s">
        <v>240</v>
      </c>
    </row>
    <row r="27" spans="2:17" ht="12.75">
      <c r="B27" t="s">
        <v>237</v>
      </c>
      <c r="K27" s="4" t="s">
        <v>238</v>
      </c>
      <c r="P27" s="4" t="s">
        <v>241</v>
      </c>
      <c r="Q27" s="7" t="s">
        <v>242</v>
      </c>
    </row>
  </sheetData>
  <sheetProtection/>
  <mergeCells count="21">
    <mergeCell ref="D7:D8"/>
    <mergeCell ref="A6:C6"/>
    <mergeCell ref="F6:H6"/>
    <mergeCell ref="J6:L6"/>
    <mergeCell ref="A7:A8"/>
    <mergeCell ref="R7:R8"/>
    <mergeCell ref="N7:N8"/>
    <mergeCell ref="O7:O8"/>
    <mergeCell ref="P7:P8"/>
    <mergeCell ref="Q7:Q8"/>
    <mergeCell ref="F7:I7"/>
    <mergeCell ref="J5:L5"/>
    <mergeCell ref="J7:M7"/>
    <mergeCell ref="B7:B8"/>
    <mergeCell ref="A1:Q1"/>
    <mergeCell ref="A2:Q2"/>
    <mergeCell ref="A3:Q3"/>
    <mergeCell ref="A5:C5"/>
    <mergeCell ref="F5:H5"/>
    <mergeCell ref="C7:C8"/>
    <mergeCell ref="E7:E8"/>
  </mergeCells>
  <conditionalFormatting sqref="F24:H24 J24:L24">
    <cfRule type="cellIs" priority="49" dxfId="0" operator="greaterThan" stopIfTrue="1">
      <formula>"n"</formula>
    </cfRule>
  </conditionalFormatting>
  <conditionalFormatting sqref="F9:H9 F11:H14 J9:L9 J12 L12 J14 L14 J13:K13 J11:L11">
    <cfRule type="cellIs" priority="46" dxfId="435" operator="greaterThan" stopIfTrue="1">
      <formula>"n"</formula>
    </cfRule>
    <cfRule type="cellIs" priority="47" dxfId="2" operator="greaterThan" stopIfTrue="1">
      <formula>"b"</formula>
    </cfRule>
    <cfRule type="cellIs" priority="48" dxfId="1" operator="greaterThan" stopIfTrue="1">
      <formula>0</formula>
    </cfRule>
  </conditionalFormatting>
  <conditionalFormatting sqref="F18:H18 J18:L18">
    <cfRule type="cellIs" priority="43" dxfId="435" operator="greaterThan" stopIfTrue="1">
      <formula>"n"</formula>
    </cfRule>
    <cfRule type="cellIs" priority="44" dxfId="2" operator="greaterThan" stopIfTrue="1">
      <formula>"b"</formula>
    </cfRule>
    <cfRule type="cellIs" priority="45" dxfId="1" operator="greaterThan" stopIfTrue="1">
      <formula>0</formula>
    </cfRule>
  </conditionalFormatting>
  <conditionalFormatting sqref="F19:H23 J19:L23">
    <cfRule type="cellIs" priority="40" dxfId="435" operator="greaterThan" stopIfTrue="1">
      <formula>"n"</formula>
    </cfRule>
    <cfRule type="cellIs" priority="41" dxfId="2" operator="greaterThan" stopIfTrue="1">
      <formula>"b"</formula>
    </cfRule>
    <cfRule type="cellIs" priority="42" dxfId="1" operator="greaterThan" stopIfTrue="1">
      <formula>0</formula>
    </cfRule>
  </conditionalFormatting>
  <conditionalFormatting sqref="F15:H17 J16:L16 J17:K17 J15:K15">
    <cfRule type="cellIs" priority="34" dxfId="435" operator="greaterThan" stopIfTrue="1">
      <formula>"n"</formula>
    </cfRule>
    <cfRule type="cellIs" priority="35" dxfId="2" operator="greaterThan" stopIfTrue="1">
      <formula>"b"</formula>
    </cfRule>
    <cfRule type="cellIs" priority="36" dxfId="1" operator="greaterThan" stopIfTrue="1">
      <formula>0</formula>
    </cfRule>
  </conditionalFormatting>
  <conditionalFormatting sqref="L15">
    <cfRule type="cellIs" priority="1" dxfId="435" operator="greaterThan" stopIfTrue="1">
      <formula>"n"</formula>
    </cfRule>
    <cfRule type="cellIs" priority="2" dxfId="2" operator="greaterThan" stopIfTrue="1">
      <formula>"b"</formula>
    </cfRule>
    <cfRule type="cellIs" priority="3" dxfId="1" operator="greaterThan" stopIfTrue="1">
      <formula>0</formula>
    </cfRule>
  </conditionalFormatting>
  <conditionalFormatting sqref="L13">
    <cfRule type="cellIs" priority="4" dxfId="435" operator="greaterThan" stopIfTrue="1">
      <formula>"n"</formula>
    </cfRule>
    <cfRule type="cellIs" priority="5" dxfId="2" operator="greaterThan" stopIfTrue="1">
      <formula>"b"</formula>
    </cfRule>
    <cfRule type="cellIs" priority="6" dxfId="1" operator="greaterThan" stopIfTrue="1">
      <formula>0</formula>
    </cfRule>
  </conditionalFormatting>
  <conditionalFormatting sqref="L17">
    <cfRule type="cellIs" priority="10" dxfId="435" operator="greaterThan" stopIfTrue="1">
      <formula>"n"</formula>
    </cfRule>
    <cfRule type="cellIs" priority="11" dxfId="2" operator="greaterThan" stopIfTrue="1">
      <formula>"b"</formula>
    </cfRule>
    <cfRule type="cellIs" priority="12" dxfId="1" operator="greaterThan" stopIfTrue="1">
      <formula>0</formula>
    </cfRule>
  </conditionalFormatting>
  <conditionalFormatting sqref="K12">
    <cfRule type="cellIs" priority="19" dxfId="435" operator="greaterThan" stopIfTrue="1">
      <formula>"n"</formula>
    </cfRule>
    <cfRule type="cellIs" priority="20" dxfId="2" operator="greaterThan" stopIfTrue="1">
      <formula>"b"</formula>
    </cfRule>
    <cfRule type="cellIs" priority="21" dxfId="1" operator="greaterThan" stopIfTrue="1">
      <formula>0</formula>
    </cfRule>
  </conditionalFormatting>
  <conditionalFormatting sqref="K14">
    <cfRule type="cellIs" priority="7" dxfId="435" operator="greaterThan" stopIfTrue="1">
      <formula>"n"</formula>
    </cfRule>
    <cfRule type="cellIs" priority="8" dxfId="2" operator="greaterThan" stopIfTrue="1">
      <formula>"b"</formula>
    </cfRule>
    <cfRule type="cellIs" priority="9" dxfId="1" operator="greaterThan" stopIfTrue="1">
      <formula>0</formula>
    </cfRule>
  </conditionalFormatting>
  <dataValidations count="1">
    <dataValidation type="whole" allowBlank="1" sqref="F20:H24 F12:H14 F16:H18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apas18">
    <tabColor rgb="FF00B0F0"/>
    <pageSetUpPr fitToPage="1"/>
  </sheetPr>
  <dimension ref="A1:R27"/>
  <sheetViews>
    <sheetView zoomScalePageLayoutView="0" workbookViewId="0" topLeftCell="A22">
      <selection activeCell="B26" sqref="B26:Q27"/>
    </sheetView>
  </sheetViews>
  <sheetFormatPr defaultColWidth="9.14062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customWidth="1"/>
    <col min="16" max="16" width="12.7109375" style="4" customWidth="1"/>
    <col min="17" max="17" width="17.7109375" style="7" customWidth="1"/>
    <col min="18" max="18" width="14.00390625" style="6" customWidth="1"/>
  </cols>
  <sheetData>
    <row r="1" spans="1:18" ht="60" customHeight="1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1"/>
    </row>
    <row r="2" spans="1:18" ht="27" customHeight="1">
      <c r="A2" s="207" t="s">
        <v>176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1"/>
    </row>
    <row r="3" spans="1:18" ht="18" customHeight="1">
      <c r="A3" s="209" t="s">
        <v>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1"/>
    </row>
    <row r="4" ht="16.5" customHeight="1"/>
    <row r="5" spans="1:18" ht="19.5" customHeight="1">
      <c r="A5" s="210" t="s">
        <v>82</v>
      </c>
      <c r="B5" s="210"/>
      <c r="C5" s="210"/>
      <c r="D5" s="16"/>
      <c r="E5" s="76"/>
      <c r="F5" s="210" t="s">
        <v>83</v>
      </c>
      <c r="G5" s="210"/>
      <c r="H5" s="210"/>
      <c r="I5" s="10"/>
      <c r="J5" s="211" t="s">
        <v>175</v>
      </c>
      <c r="K5" s="212"/>
      <c r="L5" s="212"/>
      <c r="M5" s="10"/>
      <c r="N5" s="10"/>
      <c r="O5" s="10"/>
      <c r="P5" s="11">
        <v>42</v>
      </c>
      <c r="R5" s="14"/>
    </row>
    <row r="6" spans="1:18" ht="22.5" customHeight="1">
      <c r="A6" s="193" t="s">
        <v>1</v>
      </c>
      <c r="B6" s="193"/>
      <c r="C6" s="193"/>
      <c r="D6" s="77"/>
      <c r="E6" s="78"/>
      <c r="F6" s="194" t="s">
        <v>2</v>
      </c>
      <c r="G6" s="194"/>
      <c r="H6" s="194"/>
      <c r="I6" s="10"/>
      <c r="J6" s="195" t="s">
        <v>3</v>
      </c>
      <c r="K6" s="195"/>
      <c r="L6" s="196"/>
      <c r="M6" s="2"/>
      <c r="N6" s="10"/>
      <c r="O6" s="10"/>
      <c r="P6" s="12" t="s">
        <v>4</v>
      </c>
      <c r="R6" s="15"/>
    </row>
    <row r="7" spans="1:18" ht="15" customHeight="1">
      <c r="A7" s="197" t="s">
        <v>5</v>
      </c>
      <c r="B7" s="198" t="s">
        <v>6</v>
      </c>
      <c r="C7" s="197" t="s">
        <v>7</v>
      </c>
      <c r="D7" s="199" t="s">
        <v>2</v>
      </c>
      <c r="E7" s="201" t="s">
        <v>8</v>
      </c>
      <c r="F7" s="202" t="s">
        <v>9</v>
      </c>
      <c r="G7" s="203"/>
      <c r="H7" s="203"/>
      <c r="I7" s="204"/>
      <c r="J7" s="202" t="s">
        <v>10</v>
      </c>
      <c r="K7" s="203"/>
      <c r="L7" s="203"/>
      <c r="M7" s="204"/>
      <c r="N7" s="186" t="s">
        <v>11</v>
      </c>
      <c r="O7" s="187" t="s">
        <v>12</v>
      </c>
      <c r="P7" s="189" t="s">
        <v>13</v>
      </c>
      <c r="Q7" s="191" t="s">
        <v>14</v>
      </c>
      <c r="R7" s="92"/>
    </row>
    <row r="8" spans="1:18" s="3" customFormat="1" ht="15" customHeight="1">
      <c r="A8" s="197"/>
      <c r="B8" s="198"/>
      <c r="C8" s="197"/>
      <c r="D8" s="200"/>
      <c r="E8" s="201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186"/>
      <c r="O8" s="188"/>
      <c r="P8" s="190"/>
      <c r="Q8" s="192"/>
      <c r="R8" s="91"/>
    </row>
    <row r="9" spans="1:18" ht="15" customHeight="1">
      <c r="A9" s="56">
        <v>1</v>
      </c>
      <c r="B9" s="25" t="s">
        <v>121</v>
      </c>
      <c r="C9" s="21" t="s">
        <v>122</v>
      </c>
      <c r="D9" s="58" t="s">
        <v>144</v>
      </c>
      <c r="E9" s="70">
        <v>41.2</v>
      </c>
      <c r="F9" s="23">
        <v>12</v>
      </c>
      <c r="G9" s="20">
        <v>13</v>
      </c>
      <c r="H9" s="20">
        <v>14</v>
      </c>
      <c r="I9" s="88">
        <f aca="true" t="shared" si="0" ref="I9:I16">MAX(F9:H9)</f>
        <v>14</v>
      </c>
      <c r="J9" s="23">
        <v>16</v>
      </c>
      <c r="K9" s="20">
        <v>17</v>
      </c>
      <c r="L9" s="20">
        <v>18</v>
      </c>
      <c r="M9" s="89">
        <f aca="true" t="shared" si="1" ref="M9:M16">MAX(J9:L9)</f>
        <v>18</v>
      </c>
      <c r="N9" s="90">
        <f aca="true" t="shared" si="2" ref="N9:N16">SUM(I9,M9)</f>
        <v>32</v>
      </c>
      <c r="O9" s="79"/>
      <c r="P9" s="107">
        <f aca="true" t="shared" si="3" ref="P9:P16">IF(ISERROR(N9*10^(0.75194503*(LOG10(E9/175.508))^2)),"",N9*10^(0.75194503*(LOG10(E9/175.508))^2))</f>
        <v>63.53725940359813</v>
      </c>
      <c r="Q9" s="59" t="s">
        <v>120</v>
      </c>
      <c r="R9"/>
    </row>
    <row r="10" spans="1:18" ht="15" customHeight="1">
      <c r="A10" s="56">
        <v>2</v>
      </c>
      <c r="B10" s="25" t="s">
        <v>89</v>
      </c>
      <c r="C10" s="108" t="s">
        <v>90</v>
      </c>
      <c r="D10" s="58" t="s">
        <v>25</v>
      </c>
      <c r="E10" s="70">
        <v>42</v>
      </c>
      <c r="F10" s="23">
        <v>23</v>
      </c>
      <c r="G10" s="20">
        <v>26</v>
      </c>
      <c r="H10" s="20">
        <v>28</v>
      </c>
      <c r="I10" s="88">
        <f t="shared" si="0"/>
        <v>28</v>
      </c>
      <c r="J10" s="23">
        <v>31</v>
      </c>
      <c r="K10" s="23">
        <v>33</v>
      </c>
      <c r="L10" s="23">
        <v>35</v>
      </c>
      <c r="M10" s="89">
        <f t="shared" si="1"/>
        <v>35</v>
      </c>
      <c r="N10" s="90">
        <f t="shared" si="2"/>
        <v>63</v>
      </c>
      <c r="O10" s="79" t="s">
        <v>162</v>
      </c>
      <c r="P10" s="107">
        <f t="shared" si="3"/>
        <v>122.84737019676854</v>
      </c>
      <c r="Q10" s="129" t="s">
        <v>84</v>
      </c>
      <c r="R10"/>
    </row>
    <row r="11" spans="1:17" ht="15" customHeight="1">
      <c r="A11" s="71">
        <v>3</v>
      </c>
      <c r="B11" s="25" t="s">
        <v>123</v>
      </c>
      <c r="C11" s="21" t="s">
        <v>124</v>
      </c>
      <c r="D11" s="58" t="s">
        <v>144</v>
      </c>
      <c r="E11" s="113">
        <v>40.4</v>
      </c>
      <c r="F11" s="23">
        <v>20</v>
      </c>
      <c r="G11" s="20">
        <v>21</v>
      </c>
      <c r="H11" s="20">
        <v>22</v>
      </c>
      <c r="I11" s="88">
        <f t="shared" si="0"/>
        <v>22</v>
      </c>
      <c r="J11" s="23">
        <v>25</v>
      </c>
      <c r="K11" s="23">
        <v>27</v>
      </c>
      <c r="L11" s="20">
        <v>29</v>
      </c>
      <c r="M11" s="89">
        <f t="shared" si="1"/>
        <v>29</v>
      </c>
      <c r="N11" s="90">
        <f t="shared" si="2"/>
        <v>51</v>
      </c>
      <c r="O11" s="79"/>
      <c r="P11" s="107">
        <f t="shared" si="3"/>
        <v>103.1724795430619</v>
      </c>
      <c r="Q11" s="128" t="s">
        <v>120</v>
      </c>
    </row>
    <row r="12" spans="1:17" ht="15" customHeight="1">
      <c r="A12" s="56">
        <v>4</v>
      </c>
      <c r="B12" s="25" t="s">
        <v>125</v>
      </c>
      <c r="C12" s="21">
        <v>40179</v>
      </c>
      <c r="D12" s="105" t="s">
        <v>144</v>
      </c>
      <c r="E12" s="70">
        <v>41.9</v>
      </c>
      <c r="F12" s="23">
        <v>23</v>
      </c>
      <c r="G12" s="20">
        <v>25</v>
      </c>
      <c r="H12" s="20">
        <v>27</v>
      </c>
      <c r="I12" s="88">
        <f t="shared" si="0"/>
        <v>27</v>
      </c>
      <c r="J12" s="23">
        <v>33</v>
      </c>
      <c r="K12" s="23">
        <v>35</v>
      </c>
      <c r="L12" s="127" t="s">
        <v>165</v>
      </c>
      <c r="M12" s="89">
        <f t="shared" si="1"/>
        <v>35</v>
      </c>
      <c r="N12" s="90">
        <f t="shared" si="2"/>
        <v>62</v>
      </c>
      <c r="O12" s="79"/>
      <c r="P12" s="107">
        <f t="shared" si="3"/>
        <v>121.16710639829056</v>
      </c>
      <c r="Q12" s="130" t="s">
        <v>120</v>
      </c>
    </row>
    <row r="13" spans="1:17" ht="15" customHeight="1">
      <c r="A13" s="56">
        <v>5</v>
      </c>
      <c r="B13" s="120" t="s">
        <v>135</v>
      </c>
      <c r="C13" s="119" t="s">
        <v>136</v>
      </c>
      <c r="D13" s="121" t="s">
        <v>131</v>
      </c>
      <c r="E13" s="114">
        <v>41</v>
      </c>
      <c r="F13" s="23">
        <v>21</v>
      </c>
      <c r="G13" s="20">
        <v>23</v>
      </c>
      <c r="H13" s="20">
        <v>24</v>
      </c>
      <c r="I13" s="88">
        <f t="shared" si="0"/>
        <v>24</v>
      </c>
      <c r="J13" s="23">
        <v>29</v>
      </c>
      <c r="K13" s="23">
        <v>31</v>
      </c>
      <c r="L13" s="127" t="s">
        <v>154</v>
      </c>
      <c r="M13" s="89">
        <f t="shared" si="1"/>
        <v>31</v>
      </c>
      <c r="N13" s="90">
        <f t="shared" si="2"/>
        <v>55</v>
      </c>
      <c r="O13" s="79"/>
      <c r="P13" s="107">
        <f t="shared" si="3"/>
        <v>109.70967883036965</v>
      </c>
      <c r="Q13" s="130" t="s">
        <v>132</v>
      </c>
    </row>
    <row r="14" spans="1:18" ht="15" customHeight="1">
      <c r="A14" s="56">
        <v>6</v>
      </c>
      <c r="B14" s="25" t="s">
        <v>157</v>
      </c>
      <c r="C14" s="108" t="s">
        <v>188</v>
      </c>
      <c r="D14" s="58" t="s">
        <v>78</v>
      </c>
      <c r="E14" s="70">
        <v>41.2</v>
      </c>
      <c r="F14" s="23">
        <v>23</v>
      </c>
      <c r="G14" s="20" t="s">
        <v>164</v>
      </c>
      <c r="H14" s="20">
        <v>25</v>
      </c>
      <c r="I14" s="88">
        <f t="shared" si="0"/>
        <v>25</v>
      </c>
      <c r="J14" s="23">
        <v>34</v>
      </c>
      <c r="K14" s="127" t="s">
        <v>165</v>
      </c>
      <c r="L14" s="127" t="s">
        <v>165</v>
      </c>
      <c r="M14" s="89">
        <f t="shared" si="1"/>
        <v>34</v>
      </c>
      <c r="N14" s="90">
        <f t="shared" si="2"/>
        <v>59</v>
      </c>
      <c r="O14" s="79"/>
      <c r="P14" s="107">
        <f t="shared" si="3"/>
        <v>117.14682202538405</v>
      </c>
      <c r="Q14" s="128" t="s">
        <v>187</v>
      </c>
      <c r="R14"/>
    </row>
    <row r="15" spans="1:18" ht="15" customHeight="1">
      <c r="A15" s="56">
        <v>7</v>
      </c>
      <c r="B15" s="25" t="s">
        <v>145</v>
      </c>
      <c r="C15" s="21" t="s">
        <v>189</v>
      </c>
      <c r="D15" s="58" t="s">
        <v>78</v>
      </c>
      <c r="E15" s="70">
        <v>42</v>
      </c>
      <c r="F15" s="23">
        <v>29</v>
      </c>
      <c r="G15" s="20">
        <v>32</v>
      </c>
      <c r="H15" s="20" t="s">
        <v>154</v>
      </c>
      <c r="I15" s="88">
        <f t="shared" si="0"/>
        <v>32</v>
      </c>
      <c r="J15" s="23">
        <v>40</v>
      </c>
      <c r="K15" s="20" t="s">
        <v>166</v>
      </c>
      <c r="L15" s="20" t="s">
        <v>166</v>
      </c>
      <c r="M15" s="89">
        <f t="shared" si="1"/>
        <v>40</v>
      </c>
      <c r="N15" s="90">
        <f t="shared" si="2"/>
        <v>72</v>
      </c>
      <c r="O15" s="79" t="s">
        <v>161</v>
      </c>
      <c r="P15" s="107">
        <f t="shared" si="3"/>
        <v>140.3969945105926</v>
      </c>
      <c r="Q15" s="128" t="s">
        <v>187</v>
      </c>
      <c r="R15"/>
    </row>
    <row r="16" spans="1:17" ht="15" customHeight="1">
      <c r="A16" s="71">
        <v>8</v>
      </c>
      <c r="B16" s="25" t="s">
        <v>158</v>
      </c>
      <c r="C16" s="21">
        <v>41368</v>
      </c>
      <c r="D16" s="58" t="s">
        <v>78</v>
      </c>
      <c r="E16" s="113">
        <v>39.5</v>
      </c>
      <c r="F16" s="23">
        <v>16</v>
      </c>
      <c r="G16" s="20">
        <v>19</v>
      </c>
      <c r="H16" s="20" t="s">
        <v>163</v>
      </c>
      <c r="I16" s="88">
        <f t="shared" si="0"/>
        <v>19</v>
      </c>
      <c r="J16" s="23">
        <v>23</v>
      </c>
      <c r="K16" s="23">
        <v>27</v>
      </c>
      <c r="L16" s="23">
        <v>30</v>
      </c>
      <c r="M16" s="89">
        <f t="shared" si="1"/>
        <v>30</v>
      </c>
      <c r="N16" s="90">
        <f t="shared" si="2"/>
        <v>49</v>
      </c>
      <c r="O16" s="79"/>
      <c r="P16" s="107">
        <f t="shared" si="3"/>
        <v>101.30907349396692</v>
      </c>
      <c r="Q16" s="128" t="s">
        <v>187</v>
      </c>
    </row>
    <row r="17" spans="1:18" ht="15" customHeight="1">
      <c r="A17" s="56">
        <v>9</v>
      </c>
      <c r="B17" s="25" t="s">
        <v>133</v>
      </c>
      <c r="C17" s="108" t="s">
        <v>134</v>
      </c>
      <c r="D17" s="58" t="s">
        <v>131</v>
      </c>
      <c r="E17" s="70">
        <v>36.35</v>
      </c>
      <c r="F17" s="23">
        <v>20</v>
      </c>
      <c r="G17" s="20">
        <v>21</v>
      </c>
      <c r="H17" s="20">
        <v>22</v>
      </c>
      <c r="I17" s="88">
        <v>22</v>
      </c>
      <c r="J17" s="23">
        <v>24</v>
      </c>
      <c r="K17" s="23">
        <v>25</v>
      </c>
      <c r="L17" s="23">
        <v>26</v>
      </c>
      <c r="M17" s="89">
        <v>26</v>
      </c>
      <c r="N17" s="90">
        <v>48</v>
      </c>
      <c r="O17" s="79"/>
      <c r="P17" s="107"/>
      <c r="Q17" s="129" t="s">
        <v>132</v>
      </c>
      <c r="R17" s="126"/>
    </row>
    <row r="18" spans="1:18" ht="15" customHeight="1">
      <c r="A18" s="56">
        <v>10</v>
      </c>
      <c r="B18" s="25" t="s">
        <v>206</v>
      </c>
      <c r="C18" s="21" t="s">
        <v>208</v>
      </c>
      <c r="D18" s="58" t="s">
        <v>131</v>
      </c>
      <c r="E18" s="113">
        <v>41</v>
      </c>
      <c r="F18" s="23">
        <v>17</v>
      </c>
      <c r="G18" s="20">
        <v>18</v>
      </c>
      <c r="H18" s="20">
        <v>19</v>
      </c>
      <c r="I18" s="88">
        <v>19</v>
      </c>
      <c r="J18" s="23">
        <v>25</v>
      </c>
      <c r="K18" s="23">
        <v>27</v>
      </c>
      <c r="L18" s="20">
        <v>28</v>
      </c>
      <c r="M18" s="89">
        <v>28</v>
      </c>
      <c r="N18" s="90">
        <v>47</v>
      </c>
      <c r="O18" s="79"/>
      <c r="P18" s="107"/>
      <c r="Q18" s="128" t="s">
        <v>132</v>
      </c>
      <c r="R18" s="132"/>
    </row>
    <row r="19" spans="1:18" ht="15" customHeight="1">
      <c r="A19" s="56">
        <v>11</v>
      </c>
      <c r="B19" s="25" t="s">
        <v>207</v>
      </c>
      <c r="C19" s="21" t="s">
        <v>209</v>
      </c>
      <c r="D19" s="105" t="s">
        <v>131</v>
      </c>
      <c r="E19" s="70">
        <v>38.25</v>
      </c>
      <c r="F19" s="23">
        <v>14</v>
      </c>
      <c r="G19" s="20">
        <v>15</v>
      </c>
      <c r="H19" s="20">
        <v>16</v>
      </c>
      <c r="I19" s="88">
        <v>16</v>
      </c>
      <c r="J19" s="23">
        <v>19</v>
      </c>
      <c r="K19" s="23">
        <v>20</v>
      </c>
      <c r="L19" s="178">
        <v>21</v>
      </c>
      <c r="M19" s="89">
        <v>21</v>
      </c>
      <c r="N19" s="90">
        <v>37</v>
      </c>
      <c r="O19" s="79"/>
      <c r="P19" s="107"/>
      <c r="Q19" s="130" t="s">
        <v>132</v>
      </c>
      <c r="R19" s="133"/>
    </row>
    <row r="20" spans="1:18" ht="15" customHeight="1">
      <c r="A20" s="56">
        <v>12</v>
      </c>
      <c r="B20" s="120" t="s">
        <v>179</v>
      </c>
      <c r="C20" s="119" t="s">
        <v>210</v>
      </c>
      <c r="D20" s="121" t="s">
        <v>131</v>
      </c>
      <c r="E20" s="114">
        <v>41.25</v>
      </c>
      <c r="F20" s="23">
        <v>36</v>
      </c>
      <c r="G20" s="20">
        <v>37</v>
      </c>
      <c r="H20" s="20">
        <v>38</v>
      </c>
      <c r="I20" s="88">
        <v>38</v>
      </c>
      <c r="J20" s="23">
        <v>42</v>
      </c>
      <c r="K20" s="23">
        <v>43</v>
      </c>
      <c r="L20" s="178">
        <v>44</v>
      </c>
      <c r="M20" s="89">
        <v>44</v>
      </c>
      <c r="N20" s="90">
        <v>82</v>
      </c>
      <c r="O20" s="79" t="s">
        <v>160</v>
      </c>
      <c r="P20" s="107"/>
      <c r="Q20" s="130" t="s">
        <v>132</v>
      </c>
      <c r="R20" s="126"/>
    </row>
    <row r="21" spans="1:18" ht="15" customHeight="1">
      <c r="A21" s="71">
        <v>13</v>
      </c>
      <c r="B21" s="25" t="s">
        <v>227</v>
      </c>
      <c r="C21" s="108" t="s">
        <v>228</v>
      </c>
      <c r="D21" s="58" t="s">
        <v>224</v>
      </c>
      <c r="E21" s="70">
        <v>41.85</v>
      </c>
      <c r="F21" s="23">
        <v>22</v>
      </c>
      <c r="G21" s="20">
        <v>23</v>
      </c>
      <c r="H21" s="20">
        <v>24</v>
      </c>
      <c r="I21" s="88">
        <v>24</v>
      </c>
      <c r="J21" s="23">
        <v>33</v>
      </c>
      <c r="K21" s="127">
        <v>34</v>
      </c>
      <c r="L21" s="127">
        <v>35</v>
      </c>
      <c r="M21" s="89">
        <v>35</v>
      </c>
      <c r="N21" s="90">
        <v>59</v>
      </c>
      <c r="O21" s="79"/>
      <c r="P21" s="107"/>
      <c r="Q21" s="128" t="s">
        <v>229</v>
      </c>
      <c r="R21" s="126"/>
    </row>
    <row r="22" spans="1:18" ht="15" customHeight="1">
      <c r="A22" s="56"/>
      <c r="B22" s="25"/>
      <c r="C22" s="21"/>
      <c r="D22" s="58"/>
      <c r="E22" s="70"/>
      <c r="F22" s="23"/>
      <c r="G22" s="20"/>
      <c r="H22" s="20"/>
      <c r="I22" s="88"/>
      <c r="J22" s="23"/>
      <c r="K22" s="20"/>
      <c r="L22" s="20"/>
      <c r="M22" s="89"/>
      <c r="N22" s="90"/>
      <c r="O22" s="79"/>
      <c r="P22" s="107"/>
      <c r="Q22" s="128"/>
      <c r="R22" s="133"/>
    </row>
    <row r="23" spans="1:18" ht="15" customHeight="1">
      <c r="A23" s="56"/>
      <c r="B23" s="25"/>
      <c r="C23" s="21"/>
      <c r="D23" s="58"/>
      <c r="E23" s="113"/>
      <c r="F23" s="23"/>
      <c r="G23" s="20"/>
      <c r="H23" s="20"/>
      <c r="I23" s="88"/>
      <c r="J23" s="23"/>
      <c r="K23" s="23"/>
      <c r="L23" s="23"/>
      <c r="M23" s="89"/>
      <c r="N23" s="90"/>
      <c r="O23" s="79"/>
      <c r="P23" s="107"/>
      <c r="Q23" s="128"/>
      <c r="R23" s="134"/>
    </row>
    <row r="24" spans="1:17" ht="15" customHeight="1">
      <c r="A24" s="86"/>
      <c r="B24" s="32"/>
      <c r="C24" s="36"/>
      <c r="D24" s="48"/>
      <c r="E24" s="66"/>
      <c r="F24" s="22"/>
      <c r="G24" s="24"/>
      <c r="H24" s="24"/>
      <c r="I24" s="93"/>
      <c r="J24" s="94"/>
      <c r="K24" s="24"/>
      <c r="L24" s="24"/>
      <c r="M24" s="95"/>
      <c r="N24" s="96"/>
      <c r="O24" s="97"/>
      <c r="P24" s="38"/>
      <c r="Q24" s="98"/>
    </row>
    <row r="25" spans="1:17" ht="12.75">
      <c r="A25" s="99"/>
      <c r="B25" s="100"/>
      <c r="C25" s="99"/>
      <c r="D25" s="101"/>
      <c r="E25" s="102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103"/>
    </row>
    <row r="26" spans="2:6" ht="12.75">
      <c r="B26" t="s">
        <v>236</v>
      </c>
      <c r="E26" s="6" t="s">
        <v>239</v>
      </c>
      <c r="F26" s="4" t="s">
        <v>240</v>
      </c>
    </row>
    <row r="27" spans="2:17" ht="12.75">
      <c r="B27" t="s">
        <v>237</v>
      </c>
      <c r="K27" s="4" t="s">
        <v>238</v>
      </c>
      <c r="P27" s="4" t="s">
        <v>241</v>
      </c>
      <c r="Q27" s="7" t="s">
        <v>242</v>
      </c>
    </row>
  </sheetData>
  <sheetProtection/>
  <mergeCells count="20"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</mergeCells>
  <conditionalFormatting sqref="F24:H24 J24:L24">
    <cfRule type="cellIs" priority="52" dxfId="0" operator="greaterThan" stopIfTrue="1">
      <formula>"n"</formula>
    </cfRule>
  </conditionalFormatting>
  <conditionalFormatting sqref="F9:H9 J9:L9">
    <cfRule type="cellIs" priority="49" dxfId="435" operator="greaterThan" stopIfTrue="1">
      <formula>"n"</formula>
    </cfRule>
    <cfRule type="cellIs" priority="50" dxfId="2" operator="greaterThan" stopIfTrue="1">
      <formula>"b"</formula>
    </cfRule>
    <cfRule type="cellIs" priority="51" dxfId="1" operator="greaterThan" stopIfTrue="1">
      <formula>0</formula>
    </cfRule>
  </conditionalFormatting>
  <conditionalFormatting sqref="F17:H20 J18 L18 J20 L20 J19:K19 J17:L17">
    <cfRule type="cellIs" priority="40" dxfId="435" operator="greaterThan" stopIfTrue="1">
      <formula>"n"</formula>
    </cfRule>
    <cfRule type="cellIs" priority="41" dxfId="2" operator="greaterThan" stopIfTrue="1">
      <formula>"b"</formula>
    </cfRule>
    <cfRule type="cellIs" priority="42" dxfId="1" operator="greaterThan" stopIfTrue="1">
      <formula>0</formula>
    </cfRule>
  </conditionalFormatting>
  <conditionalFormatting sqref="F21:H23 J22:L22 J23:K23 J21:K21">
    <cfRule type="cellIs" priority="37" dxfId="435" operator="greaterThan" stopIfTrue="1">
      <formula>"n"</formula>
    </cfRule>
    <cfRule type="cellIs" priority="38" dxfId="2" operator="greaterThan" stopIfTrue="1">
      <formula>"b"</formula>
    </cfRule>
    <cfRule type="cellIs" priority="39" dxfId="1" operator="greaterThan" stopIfTrue="1">
      <formula>0</formula>
    </cfRule>
  </conditionalFormatting>
  <conditionalFormatting sqref="L21">
    <cfRule type="cellIs" priority="22" dxfId="435" operator="greaterThan" stopIfTrue="1">
      <formula>"n"</formula>
    </cfRule>
    <cfRule type="cellIs" priority="23" dxfId="2" operator="greaterThan" stopIfTrue="1">
      <formula>"b"</formula>
    </cfRule>
    <cfRule type="cellIs" priority="24" dxfId="1" operator="greaterThan" stopIfTrue="1">
      <formula>0</formula>
    </cfRule>
  </conditionalFormatting>
  <conditionalFormatting sqref="L19">
    <cfRule type="cellIs" priority="25" dxfId="435" operator="greaterThan" stopIfTrue="1">
      <formula>"n"</formula>
    </cfRule>
    <cfRule type="cellIs" priority="26" dxfId="2" operator="greaterThan" stopIfTrue="1">
      <formula>"b"</formula>
    </cfRule>
    <cfRule type="cellIs" priority="27" dxfId="1" operator="greaterThan" stopIfTrue="1">
      <formula>0</formula>
    </cfRule>
  </conditionalFormatting>
  <conditionalFormatting sqref="L23">
    <cfRule type="cellIs" priority="31" dxfId="435" operator="greaterThan" stopIfTrue="1">
      <formula>"n"</formula>
    </cfRule>
    <cfRule type="cellIs" priority="32" dxfId="2" operator="greaterThan" stopIfTrue="1">
      <formula>"b"</formula>
    </cfRule>
    <cfRule type="cellIs" priority="33" dxfId="1" operator="greaterThan" stopIfTrue="1">
      <formula>0</formula>
    </cfRule>
  </conditionalFormatting>
  <conditionalFormatting sqref="K18">
    <cfRule type="cellIs" priority="34" dxfId="435" operator="greaterThan" stopIfTrue="1">
      <formula>"n"</formula>
    </cfRule>
    <cfRule type="cellIs" priority="35" dxfId="2" operator="greaterThan" stopIfTrue="1">
      <formula>"b"</formula>
    </cfRule>
    <cfRule type="cellIs" priority="36" dxfId="1" operator="greaterThan" stopIfTrue="1">
      <formula>0</formula>
    </cfRule>
  </conditionalFormatting>
  <conditionalFormatting sqref="K20">
    <cfRule type="cellIs" priority="28" dxfId="435" operator="greaterThan" stopIfTrue="1">
      <formula>"n"</formula>
    </cfRule>
    <cfRule type="cellIs" priority="29" dxfId="2" operator="greaterThan" stopIfTrue="1">
      <formula>"b"</formula>
    </cfRule>
    <cfRule type="cellIs" priority="30" dxfId="1" operator="greaterThan" stopIfTrue="1">
      <formula>0</formula>
    </cfRule>
  </conditionalFormatting>
  <conditionalFormatting sqref="F10:H13 J11 L11 J13 L13 J12:K12 J10:L10">
    <cfRule type="cellIs" priority="19" dxfId="435" operator="greaterThan" stopIfTrue="1">
      <formula>"n"</formula>
    </cfRule>
    <cfRule type="cellIs" priority="20" dxfId="2" operator="greaterThan" stopIfTrue="1">
      <formula>"b"</formula>
    </cfRule>
    <cfRule type="cellIs" priority="21" dxfId="1" operator="greaterThan" stopIfTrue="1">
      <formula>0</formula>
    </cfRule>
  </conditionalFormatting>
  <conditionalFormatting sqref="F14:H16 J15:L15 J16:K16 J14:K14">
    <cfRule type="cellIs" priority="16" dxfId="435" operator="greaterThan" stopIfTrue="1">
      <formula>"n"</formula>
    </cfRule>
    <cfRule type="cellIs" priority="17" dxfId="2" operator="greaterThan" stopIfTrue="1">
      <formula>"b"</formula>
    </cfRule>
    <cfRule type="cellIs" priority="18" dxfId="1" operator="greaterThan" stopIfTrue="1">
      <formula>0</formula>
    </cfRule>
  </conditionalFormatting>
  <conditionalFormatting sqref="L14">
    <cfRule type="cellIs" priority="1" dxfId="435" operator="greaterThan" stopIfTrue="1">
      <formula>"n"</formula>
    </cfRule>
    <cfRule type="cellIs" priority="2" dxfId="2" operator="greaterThan" stopIfTrue="1">
      <formula>"b"</formula>
    </cfRule>
    <cfRule type="cellIs" priority="3" dxfId="1" operator="greaterThan" stopIfTrue="1">
      <formula>0</formula>
    </cfRule>
  </conditionalFormatting>
  <conditionalFormatting sqref="L12">
    <cfRule type="cellIs" priority="4" dxfId="435" operator="greaterThan" stopIfTrue="1">
      <formula>"n"</formula>
    </cfRule>
    <cfRule type="cellIs" priority="5" dxfId="2" operator="greaterThan" stopIfTrue="1">
      <formula>"b"</formula>
    </cfRule>
    <cfRule type="cellIs" priority="6" dxfId="1" operator="greaterThan" stopIfTrue="1">
      <formula>0</formula>
    </cfRule>
  </conditionalFormatting>
  <conditionalFormatting sqref="L16">
    <cfRule type="cellIs" priority="10" dxfId="435" operator="greaterThan" stopIfTrue="1">
      <formula>"n"</formula>
    </cfRule>
    <cfRule type="cellIs" priority="11" dxfId="2" operator="greaterThan" stopIfTrue="1">
      <formula>"b"</formula>
    </cfRule>
    <cfRule type="cellIs" priority="12" dxfId="1" operator="greaterThan" stopIfTrue="1">
      <formula>0</formula>
    </cfRule>
  </conditionalFormatting>
  <conditionalFormatting sqref="K11">
    <cfRule type="cellIs" priority="13" dxfId="435" operator="greaterThan" stopIfTrue="1">
      <formula>"n"</formula>
    </cfRule>
    <cfRule type="cellIs" priority="14" dxfId="2" operator="greaterThan" stopIfTrue="1">
      <formula>"b"</formula>
    </cfRule>
    <cfRule type="cellIs" priority="15" dxfId="1" operator="greaterThan" stopIfTrue="1">
      <formula>0</formula>
    </cfRule>
  </conditionalFormatting>
  <conditionalFormatting sqref="K13">
    <cfRule type="cellIs" priority="7" dxfId="435" operator="greaterThan" stopIfTrue="1">
      <formula>"n"</formula>
    </cfRule>
    <cfRule type="cellIs" priority="8" dxfId="2" operator="greaterThan" stopIfTrue="1">
      <formula>"b"</formula>
    </cfRule>
    <cfRule type="cellIs" priority="9" dxfId="1" operator="greaterThan" stopIfTrue="1">
      <formula>0</formula>
    </cfRule>
  </conditionalFormatting>
  <dataValidations count="1">
    <dataValidation type="whole" allowBlank="1" sqref="F18:H20 F22:H24 F9:H9 F11:H13 F15:H16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apas16">
    <tabColor rgb="FF00B0F0"/>
    <pageSetUpPr fitToPage="1"/>
  </sheetPr>
  <dimension ref="A1:R32"/>
  <sheetViews>
    <sheetView zoomScalePageLayoutView="0" workbookViewId="0" topLeftCell="A19">
      <selection activeCell="B24" sqref="B24:Q25"/>
    </sheetView>
  </sheetViews>
  <sheetFormatPr defaultColWidth="9.14062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60" customHeight="1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1"/>
    </row>
    <row r="2" spans="1:18" ht="27" customHeight="1">
      <c r="A2" s="207" t="s">
        <v>176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1"/>
    </row>
    <row r="3" spans="1:18" ht="18" customHeight="1">
      <c r="A3" s="209" t="s">
        <v>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1"/>
    </row>
    <row r="4" ht="16.5" customHeight="1"/>
    <row r="5" spans="1:18" ht="19.5" customHeight="1">
      <c r="A5" s="210" t="s">
        <v>82</v>
      </c>
      <c r="B5" s="210"/>
      <c r="C5" s="210"/>
      <c r="D5" s="16"/>
      <c r="E5" s="76"/>
      <c r="F5" s="210" t="s">
        <v>83</v>
      </c>
      <c r="G5" s="210"/>
      <c r="H5" s="210"/>
      <c r="I5" s="10"/>
      <c r="J5" s="211" t="s">
        <v>175</v>
      </c>
      <c r="K5" s="212"/>
      <c r="L5" s="212"/>
      <c r="M5" s="10"/>
      <c r="N5" s="10"/>
      <c r="O5" s="10"/>
      <c r="P5" s="11">
        <v>46</v>
      </c>
      <c r="R5" s="14"/>
    </row>
    <row r="6" spans="1:18" ht="22.5" customHeight="1">
      <c r="A6" s="193" t="s">
        <v>1</v>
      </c>
      <c r="B6" s="193"/>
      <c r="C6" s="193"/>
      <c r="D6" s="77"/>
      <c r="E6" s="78"/>
      <c r="F6" s="194" t="s">
        <v>2</v>
      </c>
      <c r="G6" s="194"/>
      <c r="H6" s="194"/>
      <c r="I6" s="10"/>
      <c r="J6" s="195" t="s">
        <v>3</v>
      </c>
      <c r="K6" s="195"/>
      <c r="L6" s="196"/>
      <c r="M6" s="2"/>
      <c r="N6" s="10"/>
      <c r="O6" s="10"/>
      <c r="P6" s="12" t="s">
        <v>4</v>
      </c>
      <c r="R6" s="15"/>
    </row>
    <row r="7" spans="1:18" ht="15" customHeight="1">
      <c r="A7" s="197" t="s">
        <v>5</v>
      </c>
      <c r="B7" s="198" t="s">
        <v>6</v>
      </c>
      <c r="C7" s="197" t="s">
        <v>7</v>
      </c>
      <c r="D7" s="199" t="s">
        <v>2</v>
      </c>
      <c r="E7" s="201" t="s">
        <v>8</v>
      </c>
      <c r="F7" s="202" t="s">
        <v>9</v>
      </c>
      <c r="G7" s="203"/>
      <c r="H7" s="203"/>
      <c r="I7" s="204"/>
      <c r="J7" s="202" t="s">
        <v>10</v>
      </c>
      <c r="K7" s="203"/>
      <c r="L7" s="203"/>
      <c r="M7" s="204"/>
      <c r="N7" s="186" t="s">
        <v>11</v>
      </c>
      <c r="O7" s="187" t="s">
        <v>12</v>
      </c>
      <c r="P7" s="189" t="s">
        <v>13</v>
      </c>
      <c r="Q7" s="191" t="s">
        <v>14</v>
      </c>
      <c r="R7" s="215" t="s">
        <v>159</v>
      </c>
    </row>
    <row r="8" spans="1:18" s="3" customFormat="1" ht="15" customHeight="1">
      <c r="A8" s="197"/>
      <c r="B8" s="198"/>
      <c r="C8" s="197"/>
      <c r="D8" s="200"/>
      <c r="E8" s="201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186"/>
      <c r="O8" s="188"/>
      <c r="P8" s="190"/>
      <c r="Q8" s="192"/>
      <c r="R8" s="215"/>
    </row>
    <row r="9" spans="1:18" ht="15" customHeight="1">
      <c r="A9" s="56"/>
      <c r="B9" s="135"/>
      <c r="C9" s="108"/>
      <c r="D9" s="58"/>
      <c r="E9" s="70"/>
      <c r="F9" s="23"/>
      <c r="G9" s="20"/>
      <c r="H9" s="20"/>
      <c r="I9" s="88">
        <f>MAX(F9:H9)</f>
        <v>0</v>
      </c>
      <c r="J9" s="23"/>
      <c r="K9" s="20"/>
      <c r="L9" s="20"/>
      <c r="M9" s="89">
        <f>MAX(J9:L9)</f>
        <v>0</v>
      </c>
      <c r="N9" s="90">
        <f>SUM(I9,M9)</f>
        <v>0</v>
      </c>
      <c r="O9" s="79"/>
      <c r="P9" s="107">
        <f>IF(ISERROR(N9*10^(0.75194503*(LOG10(E9/175.508))^2)),"",N9*10^(0.75194503*(LOG10(E9/175.508))^2))</f>
      </c>
      <c r="Q9" s="59"/>
      <c r="R9" s="126"/>
    </row>
    <row r="10" spans="1:18" ht="15" customHeight="1">
      <c r="A10" s="56">
        <v>1</v>
      </c>
      <c r="B10" s="25" t="s">
        <v>85</v>
      </c>
      <c r="C10" s="108" t="s">
        <v>86</v>
      </c>
      <c r="D10" s="58" t="s">
        <v>25</v>
      </c>
      <c r="E10" s="70">
        <v>46</v>
      </c>
      <c r="F10" s="23">
        <v>27</v>
      </c>
      <c r="G10" s="23">
        <v>30</v>
      </c>
      <c r="H10" s="23">
        <v>33</v>
      </c>
      <c r="I10" s="88">
        <f>MAX(F10:H10)</f>
        <v>33</v>
      </c>
      <c r="J10" s="23">
        <v>37</v>
      </c>
      <c r="K10" s="23">
        <v>40</v>
      </c>
      <c r="L10" s="23">
        <v>44</v>
      </c>
      <c r="M10" s="89">
        <f>MAX(J10:L10)</f>
        <v>44</v>
      </c>
      <c r="N10" s="90">
        <f>SUM(I10,M10)</f>
        <v>77</v>
      </c>
      <c r="O10" s="79" t="s">
        <v>160</v>
      </c>
      <c r="P10" s="107">
        <f>IF(ISERROR(N10*10^(0.75194503*(LOG10(E10/175.508))^2)),"",N10*10^(0.75194503*(LOG10(E10/175.508))^2))</f>
        <v>138.2895270824422</v>
      </c>
      <c r="Q10" s="109" t="s">
        <v>84</v>
      </c>
      <c r="R10" s="126" t="s">
        <v>160</v>
      </c>
    </row>
    <row r="11" spans="1:18" ht="15" customHeight="1">
      <c r="A11" s="71">
        <f>A10+1</f>
        <v>2</v>
      </c>
      <c r="B11" s="25" t="s">
        <v>102</v>
      </c>
      <c r="C11" s="21" t="s">
        <v>103</v>
      </c>
      <c r="D11" s="58" t="s">
        <v>30</v>
      </c>
      <c r="E11" s="73">
        <v>46</v>
      </c>
      <c r="F11" s="23">
        <v>22</v>
      </c>
      <c r="G11" s="23">
        <v>24</v>
      </c>
      <c r="H11" s="23">
        <v>26</v>
      </c>
      <c r="I11" s="88">
        <f>MAX(F11:H11)</f>
        <v>26</v>
      </c>
      <c r="J11" s="23">
        <v>30</v>
      </c>
      <c r="K11" s="23">
        <v>32</v>
      </c>
      <c r="L11" s="23">
        <v>34</v>
      </c>
      <c r="M11" s="89">
        <f>MAX(J11:L11)</f>
        <v>34</v>
      </c>
      <c r="N11" s="90">
        <f>SUM(I11,M11)</f>
        <v>60</v>
      </c>
      <c r="O11" s="79"/>
      <c r="P11" s="107">
        <f>IF(ISERROR(N11*10^(0.75194503*(LOG10(E11/175.508))^2)),"",N11*10^(0.75194503*(LOG10(E11/175.508))^2))</f>
        <v>107.75807305125365</v>
      </c>
      <c r="Q11" s="59" t="s">
        <v>99</v>
      </c>
      <c r="R11" s="126"/>
    </row>
    <row r="12" spans="1:18" ht="15" customHeight="1">
      <c r="A12" s="162">
        <f>A11+1</f>
        <v>3</v>
      </c>
      <c r="B12" s="163" t="s">
        <v>137</v>
      </c>
      <c r="C12" s="164">
        <v>40607</v>
      </c>
      <c r="D12" s="165" t="s">
        <v>131</v>
      </c>
      <c r="E12" s="166">
        <v>43</v>
      </c>
      <c r="F12" s="141">
        <v>28</v>
      </c>
      <c r="G12" s="141">
        <v>31</v>
      </c>
      <c r="H12" s="174" t="s">
        <v>154</v>
      </c>
      <c r="I12" s="175">
        <f>MAX(F12:H12)</f>
        <v>31</v>
      </c>
      <c r="J12" s="23">
        <v>32</v>
      </c>
      <c r="K12" s="23">
        <v>36</v>
      </c>
      <c r="L12" s="174" t="s">
        <v>172</v>
      </c>
      <c r="M12" s="144">
        <f>MAX(J12:L12)</f>
        <v>36</v>
      </c>
      <c r="N12" s="145">
        <f>SUM(I12,M12)</f>
        <v>67</v>
      </c>
      <c r="O12" s="146" t="s">
        <v>162</v>
      </c>
      <c r="P12" s="147">
        <f>IF(ISERROR(N12*10^(0.75194503*(LOG10(E12/175.508))^2)),"",N12*10^(0.75194503*(LOG10(E12/175.508))^2))</f>
        <v>127.83037788996542</v>
      </c>
      <c r="Q12" s="148" t="s">
        <v>132</v>
      </c>
      <c r="R12" s="176" t="s">
        <v>162</v>
      </c>
    </row>
    <row r="13" spans="1:18" ht="15" customHeight="1">
      <c r="A13" s="183">
        <v>4</v>
      </c>
      <c r="B13" s="25" t="s">
        <v>129</v>
      </c>
      <c r="C13" s="21" t="s">
        <v>130</v>
      </c>
      <c r="D13" s="58" t="s">
        <v>131</v>
      </c>
      <c r="E13" s="70">
        <v>33.9</v>
      </c>
      <c r="F13" s="23">
        <v>30</v>
      </c>
      <c r="G13" s="20">
        <v>31</v>
      </c>
      <c r="H13" s="177">
        <v>33</v>
      </c>
      <c r="I13" s="88">
        <f>MAX(F13:H13)</f>
        <v>33</v>
      </c>
      <c r="J13" s="179">
        <v>35</v>
      </c>
      <c r="K13" s="20">
        <v>38</v>
      </c>
      <c r="L13" s="20">
        <v>40</v>
      </c>
      <c r="M13" s="89">
        <f>MAX(J13:L13)</f>
        <v>40</v>
      </c>
      <c r="N13" s="90">
        <f>SUM(I13,M13)</f>
        <v>73</v>
      </c>
      <c r="O13" s="79" t="s">
        <v>161</v>
      </c>
      <c r="P13" s="107">
        <f>IF(ISERROR(N13*10^(0.75194503*(LOG10(E13/175.508))^2)),"",N13*10^(0.75194503*(LOG10(E13/175.508))^2))</f>
        <v>176.50858255119326</v>
      </c>
      <c r="Q13" s="59" t="s">
        <v>132</v>
      </c>
      <c r="R13" s="133" t="s">
        <v>162</v>
      </c>
    </row>
    <row r="14" spans="1:18" ht="15" customHeight="1">
      <c r="A14" s="71">
        <v>5</v>
      </c>
      <c r="B14" s="180" t="s">
        <v>211</v>
      </c>
      <c r="C14" s="21" t="s">
        <v>212</v>
      </c>
      <c r="D14" s="58" t="s">
        <v>131</v>
      </c>
      <c r="E14" s="167">
        <v>45.8</v>
      </c>
      <c r="F14" s="20">
        <v>22</v>
      </c>
      <c r="G14" s="20">
        <v>23</v>
      </c>
      <c r="H14" s="20">
        <v>24</v>
      </c>
      <c r="I14" s="168">
        <v>24</v>
      </c>
      <c r="J14" s="181">
        <v>30</v>
      </c>
      <c r="K14" s="20">
        <v>31</v>
      </c>
      <c r="L14" s="20">
        <v>32</v>
      </c>
      <c r="M14" s="169">
        <v>32</v>
      </c>
      <c r="N14" s="170">
        <v>56</v>
      </c>
      <c r="O14" s="79"/>
      <c r="P14" s="171"/>
      <c r="Q14" s="59" t="s">
        <v>132</v>
      </c>
      <c r="R14" s="126"/>
    </row>
    <row r="15" spans="1:18" ht="15" customHeight="1">
      <c r="A15" s="149">
        <v>6</v>
      </c>
      <c r="B15" s="182" t="s">
        <v>213</v>
      </c>
      <c r="C15" s="151" t="s">
        <v>214</v>
      </c>
      <c r="D15" s="105" t="s">
        <v>131</v>
      </c>
      <c r="E15" s="152">
        <v>44.6</v>
      </c>
      <c r="F15" s="153">
        <v>10</v>
      </c>
      <c r="G15" s="153">
        <v>11</v>
      </c>
      <c r="H15" s="153">
        <v>12</v>
      </c>
      <c r="I15" s="154">
        <v>12</v>
      </c>
      <c r="J15" s="23">
        <v>12</v>
      </c>
      <c r="K15" s="23">
        <v>13</v>
      </c>
      <c r="L15" s="23">
        <v>14</v>
      </c>
      <c r="M15" s="155">
        <v>14</v>
      </c>
      <c r="N15" s="156">
        <v>26</v>
      </c>
      <c r="O15" s="157"/>
      <c r="P15" s="158"/>
      <c r="Q15" s="159" t="s">
        <v>132</v>
      </c>
      <c r="R15" s="126"/>
    </row>
    <row r="16" spans="1:18" ht="15" customHeight="1">
      <c r="A16" s="56">
        <v>7</v>
      </c>
      <c r="B16" s="120" t="s">
        <v>230</v>
      </c>
      <c r="C16" s="119" t="s">
        <v>231</v>
      </c>
      <c r="D16" s="121" t="s">
        <v>224</v>
      </c>
      <c r="E16" s="114">
        <v>45.8</v>
      </c>
      <c r="F16" s="23">
        <v>25</v>
      </c>
      <c r="G16" s="23">
        <v>28</v>
      </c>
      <c r="H16" s="127">
        <v>30</v>
      </c>
      <c r="I16" s="88">
        <v>30</v>
      </c>
      <c r="J16" s="23">
        <v>33</v>
      </c>
      <c r="K16" s="23">
        <v>35</v>
      </c>
      <c r="L16" s="23">
        <v>36</v>
      </c>
      <c r="M16" s="89">
        <v>36</v>
      </c>
      <c r="N16" s="90">
        <v>66</v>
      </c>
      <c r="O16" s="79"/>
      <c r="P16" s="107"/>
      <c r="Q16" s="59" t="s">
        <v>226</v>
      </c>
      <c r="R16" s="133"/>
    </row>
    <row r="17" spans="1:18" ht="15" customHeight="1">
      <c r="A17" s="136"/>
      <c r="B17" s="137"/>
      <c r="C17" s="138"/>
      <c r="D17" s="139"/>
      <c r="E17" s="140"/>
      <c r="F17" s="141"/>
      <c r="G17" s="142"/>
      <c r="H17" s="142"/>
      <c r="I17" s="143">
        <f>MAX(F17:H17)</f>
        <v>0</v>
      </c>
      <c r="J17" s="173"/>
      <c r="K17" s="142"/>
      <c r="L17" s="142"/>
      <c r="M17" s="144">
        <f>MAX(J17:L17)</f>
        <v>0</v>
      </c>
      <c r="N17" s="145">
        <f>SUM(I17,M17)</f>
        <v>0</v>
      </c>
      <c r="O17" s="146"/>
      <c r="P17" s="147">
        <f>IF(ISERROR(N17*10^(0.75194503*(LOG10(E17/175.508))^2)),"",N17*10^(0.75194503*(LOG10(E17/175.508))^2))</f>
      </c>
      <c r="Q17" s="148"/>
      <c r="R17" s="134"/>
    </row>
    <row r="18" spans="1:18" ht="15" customHeight="1">
      <c r="A18" s="80"/>
      <c r="B18" s="132"/>
      <c r="C18" s="80"/>
      <c r="D18" s="160"/>
      <c r="E18" s="134"/>
      <c r="F18" s="80"/>
      <c r="G18" s="80"/>
      <c r="H18" s="80"/>
      <c r="I18" s="80"/>
      <c r="J18" s="173"/>
      <c r="K18" s="80"/>
      <c r="L18" s="80"/>
      <c r="M18" s="80"/>
      <c r="N18" s="80"/>
      <c r="O18" s="80"/>
      <c r="P18" s="80"/>
      <c r="Q18" s="161"/>
      <c r="R18" s="134"/>
    </row>
    <row r="19" spans="1:18" ht="15" customHeight="1">
      <c r="A19" s="149"/>
      <c r="B19" s="150"/>
      <c r="C19" s="151"/>
      <c r="D19" s="105"/>
      <c r="E19" s="152"/>
      <c r="F19" s="153"/>
      <c r="G19" s="153"/>
      <c r="H19" s="153"/>
      <c r="I19" s="154"/>
      <c r="J19" s="153"/>
      <c r="K19" s="153"/>
      <c r="L19" s="173"/>
      <c r="M19" s="155"/>
      <c r="N19" s="156"/>
      <c r="O19" s="157"/>
      <c r="P19" s="158"/>
      <c r="Q19" s="159"/>
      <c r="R19" s="126"/>
    </row>
    <row r="20" spans="1:18" ht="15" customHeight="1">
      <c r="A20" s="56"/>
      <c r="B20" s="25"/>
      <c r="C20" s="21"/>
      <c r="D20" s="58"/>
      <c r="E20" s="70"/>
      <c r="F20" s="23"/>
      <c r="G20" s="23"/>
      <c r="H20" s="23"/>
      <c r="I20" s="88"/>
      <c r="J20" s="153"/>
      <c r="K20" s="127"/>
      <c r="L20" s="127"/>
      <c r="M20" s="89"/>
      <c r="N20" s="90"/>
      <c r="O20" s="79"/>
      <c r="P20" s="107"/>
      <c r="Q20" s="59"/>
      <c r="R20" s="126"/>
    </row>
    <row r="21" spans="1:18" ht="15" customHeight="1">
      <c r="A21" s="71"/>
      <c r="B21" s="115"/>
      <c r="C21" s="117"/>
      <c r="D21" s="116"/>
      <c r="E21" s="118"/>
      <c r="F21" s="23"/>
      <c r="G21" s="23"/>
      <c r="H21" s="23"/>
      <c r="I21" s="88"/>
      <c r="J21" s="20"/>
      <c r="K21" s="173"/>
      <c r="L21" s="20"/>
      <c r="M21" s="89"/>
      <c r="N21" s="90"/>
      <c r="O21" s="79"/>
      <c r="P21" s="107"/>
      <c r="Q21" s="112"/>
      <c r="R21" s="133"/>
    </row>
    <row r="22" spans="1:18" ht="15" customHeight="1">
      <c r="A22" s="56"/>
      <c r="B22" s="25"/>
      <c r="C22" s="21"/>
      <c r="D22" s="105"/>
      <c r="E22" s="106"/>
      <c r="F22" s="23"/>
      <c r="G22" s="23"/>
      <c r="H22" s="23"/>
      <c r="I22" s="88"/>
      <c r="J22" s="23"/>
      <c r="K22" s="23"/>
      <c r="L22" s="23"/>
      <c r="M22" s="89"/>
      <c r="N22" s="90"/>
      <c r="O22" s="79"/>
      <c r="P22" s="107"/>
      <c r="Q22" s="59"/>
      <c r="R22" s="133"/>
    </row>
    <row r="23" ht="15" customHeight="1">
      <c r="R23"/>
    </row>
    <row r="24" spans="2:18" ht="15" customHeight="1">
      <c r="B24" t="s">
        <v>236</v>
      </c>
      <c r="E24" s="6" t="s">
        <v>239</v>
      </c>
      <c r="F24" s="4" t="s">
        <v>240</v>
      </c>
      <c r="R24"/>
    </row>
    <row r="25" spans="2:17" ht="12.75">
      <c r="B25" t="s">
        <v>237</v>
      </c>
      <c r="K25" s="4" t="s">
        <v>238</v>
      </c>
      <c r="P25" s="4" t="s">
        <v>241</v>
      </c>
      <c r="Q25" s="7" t="s">
        <v>242</v>
      </c>
    </row>
    <row r="32" ht="12.75">
      <c r="N32" s="172"/>
    </row>
  </sheetData>
  <sheetProtection/>
  <mergeCells count="21">
    <mergeCell ref="A6:C6"/>
    <mergeCell ref="O7:O8"/>
    <mergeCell ref="J6:L6"/>
    <mergeCell ref="Q7:Q8"/>
    <mergeCell ref="A1:Q1"/>
    <mergeCell ref="A2:Q2"/>
    <mergeCell ref="A3:Q3"/>
    <mergeCell ref="A5:C5"/>
    <mergeCell ref="F5:H5"/>
    <mergeCell ref="B7:B8"/>
    <mergeCell ref="J5:L5"/>
    <mergeCell ref="P7:P8"/>
    <mergeCell ref="F6:H6"/>
    <mergeCell ref="A7:A8"/>
    <mergeCell ref="R7:R8"/>
    <mergeCell ref="D7:D8"/>
    <mergeCell ref="E7:E8"/>
    <mergeCell ref="F7:I7"/>
    <mergeCell ref="J7:M7"/>
    <mergeCell ref="C7:C8"/>
    <mergeCell ref="N7:N8"/>
  </mergeCells>
  <conditionalFormatting sqref="F10:H12 L12">
    <cfRule type="cellIs" priority="115" dxfId="435" operator="greaterThan" stopIfTrue="1">
      <formula>"n"</formula>
    </cfRule>
    <cfRule type="cellIs" priority="116" dxfId="2" operator="greaterThan" stopIfTrue="1">
      <formula>"b"</formula>
    </cfRule>
    <cfRule type="cellIs" priority="117" dxfId="1" operator="greaterThan" stopIfTrue="1">
      <formula>0</formula>
    </cfRule>
  </conditionalFormatting>
  <conditionalFormatting sqref="F22:H22">
    <cfRule type="cellIs" priority="109" dxfId="435" operator="greaterThan" stopIfTrue="1">
      <formula>"n"</formula>
    </cfRule>
    <cfRule type="cellIs" priority="110" dxfId="2" operator="greaterThan" stopIfTrue="1">
      <formula>"b"</formula>
    </cfRule>
    <cfRule type="cellIs" priority="111" dxfId="1" operator="greaterThan" stopIfTrue="1">
      <formula>0</formula>
    </cfRule>
  </conditionalFormatting>
  <conditionalFormatting sqref="F15:H16">
    <cfRule type="cellIs" priority="106" dxfId="435" operator="greaterThan" stopIfTrue="1">
      <formula>"n"</formula>
    </cfRule>
    <cfRule type="cellIs" priority="107" dxfId="2" operator="greaterThan" stopIfTrue="1">
      <formula>"b"</formula>
    </cfRule>
    <cfRule type="cellIs" priority="108" dxfId="1" operator="greaterThan" stopIfTrue="1">
      <formula>0</formula>
    </cfRule>
  </conditionalFormatting>
  <conditionalFormatting sqref="K20:L20 F19:H19 F21:H21 F20:G20 L19">
    <cfRule type="cellIs" priority="103" dxfId="435" operator="greaterThan" stopIfTrue="1">
      <formula>"n"</formula>
    </cfRule>
    <cfRule type="cellIs" priority="104" dxfId="2" operator="greaterThan" stopIfTrue="1">
      <formula>"b"</formula>
    </cfRule>
    <cfRule type="cellIs" priority="105" dxfId="1" operator="greaterThan" stopIfTrue="1">
      <formula>0</formula>
    </cfRule>
  </conditionalFormatting>
  <conditionalFormatting sqref="F14:H14 K14:L14">
    <cfRule type="cellIs" priority="97" dxfId="435" operator="greaterThan" stopIfTrue="1">
      <formula>"n"</formula>
    </cfRule>
    <cfRule type="cellIs" priority="98" dxfId="2" operator="greaterThan" stopIfTrue="1">
      <formula>"b"</formula>
    </cfRule>
    <cfRule type="cellIs" priority="99" dxfId="1" operator="greaterThan" stopIfTrue="1">
      <formula>0</formula>
    </cfRule>
  </conditionalFormatting>
  <conditionalFormatting sqref="F9:H9 J9:L9">
    <cfRule type="cellIs" priority="94" dxfId="435" operator="greaterThan" stopIfTrue="1">
      <formula>"n"</formula>
    </cfRule>
    <cfRule type="cellIs" priority="95" dxfId="2" operator="greaterThan" stopIfTrue="1">
      <formula>"b"</formula>
    </cfRule>
    <cfRule type="cellIs" priority="96" dxfId="1" operator="greaterThan" stopIfTrue="1">
      <formula>0</formula>
    </cfRule>
  </conditionalFormatting>
  <conditionalFormatting sqref="F17:H17 K17:L17">
    <cfRule type="cellIs" priority="91" dxfId="435" operator="greaterThan" stopIfTrue="1">
      <formula>"n"</formula>
    </cfRule>
    <cfRule type="cellIs" priority="92" dxfId="2" operator="greaterThan" stopIfTrue="1">
      <formula>"b"</formula>
    </cfRule>
    <cfRule type="cellIs" priority="93" dxfId="1" operator="greaterThan" stopIfTrue="1">
      <formula>0</formula>
    </cfRule>
  </conditionalFormatting>
  <conditionalFormatting sqref="J17:J18 J14">
    <cfRule type="cellIs" priority="88" dxfId="435" operator="greaterThan" stopIfTrue="1">
      <formula>"n"</formula>
    </cfRule>
    <cfRule type="cellIs" priority="89" dxfId="2" operator="greaterThan" stopIfTrue="1">
      <formula>"b"</formula>
    </cfRule>
    <cfRule type="cellIs" priority="90" dxfId="1" operator="greaterThan" stopIfTrue="1">
      <formula>0</formula>
    </cfRule>
  </conditionalFormatting>
  <conditionalFormatting sqref="L15">
    <cfRule type="cellIs" priority="7" dxfId="435" operator="greaterThan" stopIfTrue="1">
      <formula>"n"</formula>
    </cfRule>
    <cfRule type="cellIs" priority="8" dxfId="2" operator="greaterThan" stopIfTrue="1">
      <formula>"b"</formula>
    </cfRule>
    <cfRule type="cellIs" priority="9" dxfId="1" operator="greaterThan" stopIfTrue="1">
      <formula>0</formula>
    </cfRule>
  </conditionalFormatting>
  <conditionalFormatting sqref="H20">
    <cfRule type="cellIs" priority="82" dxfId="435" operator="greaterThan" stopIfTrue="1">
      <formula>"n"</formula>
    </cfRule>
    <cfRule type="cellIs" priority="83" dxfId="2" operator="greaterThan" stopIfTrue="1">
      <formula>"b"</formula>
    </cfRule>
    <cfRule type="cellIs" priority="84" dxfId="1" operator="greaterThan" stopIfTrue="1">
      <formula>0</formula>
    </cfRule>
  </conditionalFormatting>
  <conditionalFormatting sqref="J16">
    <cfRule type="cellIs" priority="79" dxfId="435" operator="greaterThan" stopIfTrue="1">
      <formula>"n"</formula>
    </cfRule>
    <cfRule type="cellIs" priority="80" dxfId="2" operator="greaterThan" stopIfTrue="1">
      <formula>"b"</formula>
    </cfRule>
    <cfRule type="cellIs" priority="81" dxfId="1" operator="greaterThan" stopIfTrue="1">
      <formula>0</formula>
    </cfRule>
  </conditionalFormatting>
  <conditionalFormatting sqref="J22">
    <cfRule type="cellIs" priority="76" dxfId="435" operator="greaterThan" stopIfTrue="1">
      <formula>"n"</formula>
    </cfRule>
    <cfRule type="cellIs" priority="77" dxfId="2" operator="greaterThan" stopIfTrue="1">
      <formula>"b"</formula>
    </cfRule>
    <cfRule type="cellIs" priority="78" dxfId="1" operator="greaterThan" stopIfTrue="1">
      <formula>0</formula>
    </cfRule>
  </conditionalFormatting>
  <conditionalFormatting sqref="K22">
    <cfRule type="cellIs" priority="73" dxfId="435" operator="greaterThan" stopIfTrue="1">
      <formula>"n"</formula>
    </cfRule>
    <cfRule type="cellIs" priority="74" dxfId="2" operator="greaterThan" stopIfTrue="1">
      <formula>"b"</formula>
    </cfRule>
    <cfRule type="cellIs" priority="75" dxfId="1" operator="greaterThan" stopIfTrue="1">
      <formula>0</formula>
    </cfRule>
  </conditionalFormatting>
  <conditionalFormatting sqref="J11">
    <cfRule type="cellIs" priority="70" dxfId="435" operator="greaterThan" stopIfTrue="1">
      <formula>"n"</formula>
    </cfRule>
    <cfRule type="cellIs" priority="71" dxfId="2" operator="greaterThan" stopIfTrue="1">
      <formula>"b"</formula>
    </cfRule>
    <cfRule type="cellIs" priority="72" dxfId="1" operator="greaterThan" stopIfTrue="1">
      <formula>0</formula>
    </cfRule>
  </conditionalFormatting>
  <conditionalFormatting sqref="J19">
    <cfRule type="cellIs" priority="67" dxfId="435" operator="greaterThan" stopIfTrue="1">
      <formula>"n"</formula>
    </cfRule>
    <cfRule type="cellIs" priority="68" dxfId="2" operator="greaterThan" stopIfTrue="1">
      <formula>"b"</formula>
    </cfRule>
    <cfRule type="cellIs" priority="69" dxfId="1" operator="greaterThan" stopIfTrue="1">
      <formula>0</formula>
    </cfRule>
  </conditionalFormatting>
  <conditionalFormatting sqref="K16">
    <cfRule type="cellIs" priority="64" dxfId="435" operator="greaterThan" stopIfTrue="1">
      <formula>"n"</formula>
    </cfRule>
    <cfRule type="cellIs" priority="65" dxfId="2" operator="greaterThan" stopIfTrue="1">
      <formula>"b"</formula>
    </cfRule>
    <cfRule type="cellIs" priority="66" dxfId="1" operator="greaterThan" stopIfTrue="1">
      <formula>0</formula>
    </cfRule>
  </conditionalFormatting>
  <conditionalFormatting sqref="L22">
    <cfRule type="cellIs" priority="61" dxfId="435" operator="greaterThan" stopIfTrue="1">
      <formula>"n"</formula>
    </cfRule>
    <cfRule type="cellIs" priority="62" dxfId="2" operator="greaterThan" stopIfTrue="1">
      <formula>"b"</formula>
    </cfRule>
    <cfRule type="cellIs" priority="63" dxfId="1" operator="greaterThan" stopIfTrue="1">
      <formula>0</formula>
    </cfRule>
  </conditionalFormatting>
  <conditionalFormatting sqref="J12">
    <cfRule type="cellIs" priority="55" dxfId="435" operator="greaterThan" stopIfTrue="1">
      <formula>"n"</formula>
    </cfRule>
    <cfRule type="cellIs" priority="56" dxfId="2" operator="greaterThan" stopIfTrue="1">
      <formula>"b"</formula>
    </cfRule>
    <cfRule type="cellIs" priority="57" dxfId="1" operator="greaterThan" stopIfTrue="1">
      <formula>0</formula>
    </cfRule>
  </conditionalFormatting>
  <conditionalFormatting sqref="K11">
    <cfRule type="cellIs" priority="52" dxfId="435" operator="greaterThan" stopIfTrue="1">
      <formula>"n"</formula>
    </cfRule>
    <cfRule type="cellIs" priority="53" dxfId="2" operator="greaterThan" stopIfTrue="1">
      <formula>"b"</formula>
    </cfRule>
    <cfRule type="cellIs" priority="54" dxfId="1" operator="greaterThan" stopIfTrue="1">
      <formula>0</formula>
    </cfRule>
  </conditionalFormatting>
  <conditionalFormatting sqref="L16">
    <cfRule type="cellIs" priority="49" dxfId="435" operator="greaterThan" stopIfTrue="1">
      <formula>"n"</formula>
    </cfRule>
    <cfRule type="cellIs" priority="50" dxfId="2" operator="greaterThan" stopIfTrue="1">
      <formula>"b"</formula>
    </cfRule>
    <cfRule type="cellIs" priority="51" dxfId="1" operator="greaterThan" stopIfTrue="1">
      <formula>0</formula>
    </cfRule>
  </conditionalFormatting>
  <conditionalFormatting sqref="L11">
    <cfRule type="cellIs" priority="46" dxfId="435" operator="greaterThan" stopIfTrue="1">
      <formula>"n"</formula>
    </cfRule>
    <cfRule type="cellIs" priority="47" dxfId="2" operator="greaterThan" stopIfTrue="1">
      <formula>"b"</formula>
    </cfRule>
    <cfRule type="cellIs" priority="48" dxfId="1" operator="greaterThan" stopIfTrue="1">
      <formula>0</formula>
    </cfRule>
  </conditionalFormatting>
  <conditionalFormatting sqref="K19">
    <cfRule type="cellIs" priority="43" dxfId="435" operator="greaterThan" stopIfTrue="1">
      <formula>"n"</formula>
    </cfRule>
    <cfRule type="cellIs" priority="44" dxfId="2" operator="greaterThan" stopIfTrue="1">
      <formula>"b"</formula>
    </cfRule>
    <cfRule type="cellIs" priority="45" dxfId="1" operator="greaterThan" stopIfTrue="1">
      <formula>0</formula>
    </cfRule>
  </conditionalFormatting>
  <conditionalFormatting sqref="K12">
    <cfRule type="cellIs" priority="40" dxfId="435" operator="greaterThan" stopIfTrue="1">
      <formula>"n"</formula>
    </cfRule>
    <cfRule type="cellIs" priority="41" dxfId="2" operator="greaterThan" stopIfTrue="1">
      <formula>"b"</formula>
    </cfRule>
    <cfRule type="cellIs" priority="42" dxfId="1" operator="greaterThan" stopIfTrue="1">
      <formula>0</formula>
    </cfRule>
  </conditionalFormatting>
  <conditionalFormatting sqref="J10">
    <cfRule type="cellIs" priority="37" dxfId="435" operator="greaterThan" stopIfTrue="1">
      <formula>"n"</formula>
    </cfRule>
    <cfRule type="cellIs" priority="38" dxfId="2" operator="greaterThan" stopIfTrue="1">
      <formula>"b"</formula>
    </cfRule>
    <cfRule type="cellIs" priority="39" dxfId="1" operator="greaterThan" stopIfTrue="1">
      <formula>0</formula>
    </cfRule>
  </conditionalFormatting>
  <conditionalFormatting sqref="J21">
    <cfRule type="cellIs" priority="31" dxfId="435" operator="greaterThan" stopIfTrue="1">
      <formula>"n"</formula>
    </cfRule>
    <cfRule type="cellIs" priority="32" dxfId="2" operator="greaterThan" stopIfTrue="1">
      <formula>"b"</formula>
    </cfRule>
    <cfRule type="cellIs" priority="33" dxfId="1" operator="greaterThan" stopIfTrue="1">
      <formula>0</formula>
    </cfRule>
  </conditionalFormatting>
  <conditionalFormatting sqref="K21">
    <cfRule type="cellIs" priority="28" dxfId="435" operator="greaterThan" stopIfTrue="1">
      <formula>"n"</formula>
    </cfRule>
    <cfRule type="cellIs" priority="29" dxfId="2" operator="greaterThan" stopIfTrue="1">
      <formula>"b"</formula>
    </cfRule>
    <cfRule type="cellIs" priority="30" dxfId="1" operator="greaterThan" stopIfTrue="1">
      <formula>0</formula>
    </cfRule>
  </conditionalFormatting>
  <conditionalFormatting sqref="K10">
    <cfRule type="cellIs" priority="25" dxfId="435" operator="greaterThan" stopIfTrue="1">
      <formula>"n"</formula>
    </cfRule>
    <cfRule type="cellIs" priority="26" dxfId="2" operator="greaterThan" stopIfTrue="1">
      <formula>"b"</formula>
    </cfRule>
    <cfRule type="cellIs" priority="27" dxfId="1" operator="greaterThan" stopIfTrue="1">
      <formula>0</formula>
    </cfRule>
  </conditionalFormatting>
  <conditionalFormatting sqref="L10">
    <cfRule type="cellIs" priority="22" dxfId="435" operator="greaterThan" stopIfTrue="1">
      <formula>"n"</formula>
    </cfRule>
    <cfRule type="cellIs" priority="23" dxfId="2" operator="greaterThan" stopIfTrue="1">
      <formula>"b"</formula>
    </cfRule>
    <cfRule type="cellIs" priority="24" dxfId="1" operator="greaterThan" stopIfTrue="1">
      <formula>0</formula>
    </cfRule>
  </conditionalFormatting>
  <conditionalFormatting sqref="L21">
    <cfRule type="cellIs" priority="19" dxfId="435" operator="greaterThan" stopIfTrue="1">
      <formula>"n"</formula>
    </cfRule>
    <cfRule type="cellIs" priority="20" dxfId="2" operator="greaterThan" stopIfTrue="1">
      <formula>"b"</formula>
    </cfRule>
    <cfRule type="cellIs" priority="21" dxfId="1" operator="greaterThan" stopIfTrue="1">
      <formula>0</formula>
    </cfRule>
  </conditionalFormatting>
  <conditionalFormatting sqref="J20">
    <cfRule type="cellIs" priority="16" dxfId="435" operator="greaterThan" stopIfTrue="1">
      <formula>"n"</formula>
    </cfRule>
    <cfRule type="cellIs" priority="17" dxfId="2" operator="greaterThan" stopIfTrue="1">
      <formula>"b"</formula>
    </cfRule>
    <cfRule type="cellIs" priority="18" dxfId="1" operator="greaterThan" stopIfTrue="1">
      <formula>0</formula>
    </cfRule>
  </conditionalFormatting>
  <conditionalFormatting sqref="J15">
    <cfRule type="cellIs" priority="13" dxfId="435" operator="greaterThan" stopIfTrue="1">
      <formula>"n"</formula>
    </cfRule>
    <cfRule type="cellIs" priority="14" dxfId="2" operator="greaterThan" stopIfTrue="1">
      <formula>"b"</formula>
    </cfRule>
    <cfRule type="cellIs" priority="15" dxfId="1" operator="greaterThan" stopIfTrue="1">
      <formula>0</formula>
    </cfRule>
  </conditionalFormatting>
  <conditionalFormatting sqref="K15">
    <cfRule type="cellIs" priority="10" dxfId="435" operator="greaterThan" stopIfTrue="1">
      <formula>"n"</formula>
    </cfRule>
    <cfRule type="cellIs" priority="11" dxfId="2" operator="greaterThan" stopIfTrue="1">
      <formula>"b"</formula>
    </cfRule>
    <cfRule type="cellIs" priority="12" dxfId="1" operator="greaterThan" stopIfTrue="1">
      <formula>0</formula>
    </cfRule>
  </conditionalFormatting>
  <conditionalFormatting sqref="F13:H13 J13:L13">
    <cfRule type="cellIs" priority="4" dxfId="435" operator="greaterThan" stopIfTrue="1">
      <formula>"n"</formula>
    </cfRule>
    <cfRule type="cellIs" priority="5" dxfId="2" operator="greaterThan" stopIfTrue="1">
      <formula>"b"</formula>
    </cfRule>
    <cfRule type="cellIs" priority="6" dxfId="1" operator="greaterThan" stopIfTrue="1">
      <formula>0</formula>
    </cfRule>
  </conditionalFormatting>
  <conditionalFormatting sqref="F13:H13 J13:L13">
    <cfRule type="cellIs" priority="1" dxfId="435" operator="greaterThan" stopIfTrue="1">
      <formula>"n"</formula>
    </cfRule>
    <cfRule type="cellIs" priority="2" dxfId="2" operator="greaterThan" stopIfTrue="1">
      <formula>"b"</formula>
    </cfRule>
    <cfRule type="cellIs" priority="3" dxfId="1" operator="greaterThan" stopIfTrue="1">
      <formula>0</formula>
    </cfRule>
  </conditionalFormatting>
  <dataValidations count="1">
    <dataValidation type="whole" allowBlank="1" sqref="F16:H16 F11:H11 F13:H14 F20:G22 H21:H22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7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apas15">
    <tabColor rgb="FF00B0F0"/>
    <pageSetUpPr fitToPage="1"/>
  </sheetPr>
  <dimension ref="A1:R27"/>
  <sheetViews>
    <sheetView zoomScalePageLayoutView="0" workbookViewId="0" topLeftCell="A22">
      <selection activeCell="B26" sqref="B26:Q27"/>
    </sheetView>
  </sheetViews>
  <sheetFormatPr defaultColWidth="9.14062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60" customHeight="1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1"/>
    </row>
    <row r="2" spans="1:18" ht="27" customHeight="1">
      <c r="A2" s="207" t="s">
        <v>176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1"/>
    </row>
    <row r="3" spans="1:18" ht="18" customHeight="1">
      <c r="A3" s="209" t="s">
        <v>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1"/>
    </row>
    <row r="4" ht="16.5" customHeight="1"/>
    <row r="5" spans="1:18" ht="19.5" customHeight="1">
      <c r="A5" s="210" t="s">
        <v>82</v>
      </c>
      <c r="B5" s="210"/>
      <c r="C5" s="210"/>
      <c r="D5" s="16"/>
      <c r="E5" s="76"/>
      <c r="F5" s="210" t="s">
        <v>83</v>
      </c>
      <c r="G5" s="210"/>
      <c r="H5" s="210"/>
      <c r="I5" s="10"/>
      <c r="J5" s="211" t="s">
        <v>175</v>
      </c>
      <c r="K5" s="212"/>
      <c r="L5" s="212"/>
      <c r="M5" s="10"/>
      <c r="N5" s="10"/>
      <c r="O5" s="10"/>
      <c r="P5" s="11">
        <v>50</v>
      </c>
      <c r="R5" s="14"/>
    </row>
    <row r="6" spans="1:18" ht="22.5" customHeight="1">
      <c r="A6" s="193" t="s">
        <v>1</v>
      </c>
      <c r="B6" s="193"/>
      <c r="C6" s="193"/>
      <c r="D6" s="77"/>
      <c r="E6" s="78"/>
      <c r="F6" s="194" t="s">
        <v>2</v>
      </c>
      <c r="G6" s="194"/>
      <c r="H6" s="194"/>
      <c r="I6" s="10"/>
      <c r="J6" s="195" t="s">
        <v>3</v>
      </c>
      <c r="K6" s="195"/>
      <c r="L6" s="196"/>
      <c r="M6" s="2"/>
      <c r="N6" s="10"/>
      <c r="O6" s="10"/>
      <c r="P6" s="12" t="s">
        <v>4</v>
      </c>
      <c r="R6" s="15"/>
    </row>
    <row r="7" spans="1:18" ht="15" customHeight="1">
      <c r="A7" s="197" t="s">
        <v>5</v>
      </c>
      <c r="B7" s="198" t="s">
        <v>6</v>
      </c>
      <c r="C7" s="197" t="s">
        <v>7</v>
      </c>
      <c r="D7" s="199" t="s">
        <v>2</v>
      </c>
      <c r="E7" s="201" t="s">
        <v>8</v>
      </c>
      <c r="F7" s="202" t="s">
        <v>9</v>
      </c>
      <c r="G7" s="203"/>
      <c r="H7" s="203"/>
      <c r="I7" s="204"/>
      <c r="J7" s="202" t="s">
        <v>10</v>
      </c>
      <c r="K7" s="203"/>
      <c r="L7" s="203"/>
      <c r="M7" s="204"/>
      <c r="N7" s="186" t="s">
        <v>11</v>
      </c>
      <c r="O7" s="187" t="s">
        <v>12</v>
      </c>
      <c r="P7" s="189" t="s">
        <v>13</v>
      </c>
      <c r="Q7" s="191" t="s">
        <v>14</v>
      </c>
      <c r="R7" s="92"/>
    </row>
    <row r="8" spans="1:18" s="3" customFormat="1" ht="15" customHeight="1">
      <c r="A8" s="197"/>
      <c r="B8" s="198"/>
      <c r="C8" s="197"/>
      <c r="D8" s="200"/>
      <c r="E8" s="201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186"/>
      <c r="O8" s="188"/>
      <c r="P8" s="190"/>
      <c r="Q8" s="192"/>
      <c r="R8" s="91"/>
    </row>
    <row r="9" spans="1:18" ht="15" customHeight="1">
      <c r="A9" s="56">
        <v>1</v>
      </c>
      <c r="B9" s="150" t="s">
        <v>104</v>
      </c>
      <c r="C9" s="151" t="s">
        <v>105</v>
      </c>
      <c r="D9" s="105" t="s">
        <v>30</v>
      </c>
      <c r="E9" s="152">
        <v>50</v>
      </c>
      <c r="F9" s="153">
        <v>55</v>
      </c>
      <c r="G9" s="153">
        <v>57</v>
      </c>
      <c r="H9" s="153">
        <v>58</v>
      </c>
      <c r="I9" s="154">
        <f>MAX(F9:H9)</f>
        <v>58</v>
      </c>
      <c r="J9" s="23">
        <v>70</v>
      </c>
      <c r="K9" s="23">
        <v>72</v>
      </c>
      <c r="L9" s="23">
        <v>73</v>
      </c>
      <c r="M9" s="155">
        <f>MAX(J9:L9)</f>
        <v>73</v>
      </c>
      <c r="N9" s="156">
        <f>SUM(I9,M9)</f>
        <v>131</v>
      </c>
      <c r="O9" s="157" t="s">
        <v>160</v>
      </c>
      <c r="P9" s="158">
        <f>IF(ISERROR(N9*10^(0.75194503*(LOG10(E9/175.508))^2)),"",N9*10^(0.75194503*(LOG10(E9/175.508))^2))</f>
        <v>219.22283660343177</v>
      </c>
      <c r="Q9" s="159" t="s">
        <v>98</v>
      </c>
      <c r="R9"/>
    </row>
    <row r="10" spans="1:18" ht="15" customHeight="1">
      <c r="A10" s="56">
        <v>2</v>
      </c>
      <c r="B10" s="120" t="s">
        <v>138</v>
      </c>
      <c r="C10" s="119" t="s">
        <v>139</v>
      </c>
      <c r="D10" s="121" t="s">
        <v>131</v>
      </c>
      <c r="E10" s="114">
        <v>52</v>
      </c>
      <c r="F10" s="23">
        <v>20</v>
      </c>
      <c r="G10" s="23">
        <v>23</v>
      </c>
      <c r="H10" s="127" t="s">
        <v>164</v>
      </c>
      <c r="I10" s="88">
        <f>MAX(F10:H10)</f>
        <v>23</v>
      </c>
      <c r="J10" s="23">
        <v>27</v>
      </c>
      <c r="K10" s="23">
        <v>30</v>
      </c>
      <c r="L10" s="23">
        <v>33</v>
      </c>
      <c r="M10" s="89">
        <f>MAX(J10:L10)</f>
        <v>33</v>
      </c>
      <c r="N10" s="90">
        <f>SUM(I10,M10)</f>
        <v>56</v>
      </c>
      <c r="O10" s="79" t="s">
        <v>161</v>
      </c>
      <c r="P10" s="107">
        <f>IF(ISERROR(N10*10^(0.75194503*(LOG10(E10/175.508))^2)),"",N10*10^(0.75194503*(LOG10(E10/175.508))^2))</f>
        <v>90.7928080775995</v>
      </c>
      <c r="Q10" s="59" t="s">
        <v>132</v>
      </c>
      <c r="R10"/>
    </row>
    <row r="11" spans="1:17" ht="15" customHeight="1">
      <c r="A11" s="71">
        <v>3</v>
      </c>
      <c r="B11" s="150" t="s">
        <v>215</v>
      </c>
      <c r="C11" s="151" t="s">
        <v>216</v>
      </c>
      <c r="D11" s="105" t="s">
        <v>131</v>
      </c>
      <c r="E11" s="152">
        <v>48.25</v>
      </c>
      <c r="F11" s="153">
        <v>20</v>
      </c>
      <c r="G11" s="153">
        <v>22</v>
      </c>
      <c r="H11" s="153">
        <v>23</v>
      </c>
      <c r="I11" s="154">
        <v>23</v>
      </c>
      <c r="J11" s="23">
        <v>25</v>
      </c>
      <c r="K11" s="23">
        <v>27</v>
      </c>
      <c r="L11" s="23">
        <v>28</v>
      </c>
      <c r="M11" s="155">
        <v>28</v>
      </c>
      <c r="N11" s="156">
        <v>52</v>
      </c>
      <c r="O11" s="157" t="s">
        <v>162</v>
      </c>
      <c r="P11" s="158"/>
      <c r="Q11" s="159" t="s">
        <v>132</v>
      </c>
    </row>
    <row r="12" spans="1:17" ht="15" customHeight="1">
      <c r="A12" s="56"/>
      <c r="B12" s="120"/>
      <c r="C12" s="119"/>
      <c r="D12" s="121"/>
      <c r="E12" s="114"/>
      <c r="F12" s="23"/>
      <c r="G12" s="23"/>
      <c r="H12" s="127"/>
      <c r="I12" s="88"/>
      <c r="J12" s="23"/>
      <c r="K12" s="23"/>
      <c r="L12" s="23"/>
      <c r="M12" s="89"/>
      <c r="N12" s="90"/>
      <c r="O12" s="79"/>
      <c r="P12" s="107"/>
      <c r="Q12" s="59"/>
    </row>
    <row r="13" spans="1:17" ht="15" customHeight="1">
      <c r="A13" s="56"/>
      <c r="B13" s="25"/>
      <c r="C13" s="21"/>
      <c r="D13" s="105"/>
      <c r="E13" s="106"/>
      <c r="F13" s="23"/>
      <c r="G13" s="20"/>
      <c r="H13" s="20"/>
      <c r="I13" s="88">
        <f aca="true" t="shared" si="0" ref="I13:I23">MAX(F13:H13)</f>
        <v>0</v>
      </c>
      <c r="J13" s="23"/>
      <c r="K13" s="20"/>
      <c r="L13" s="20"/>
      <c r="M13" s="89">
        <f aca="true" t="shared" si="1" ref="M13:M23">MAX(J13:L13)</f>
        <v>0</v>
      </c>
      <c r="N13" s="90">
        <f aca="true" t="shared" si="2" ref="N13:N23">SUM(I13,M13)</f>
        <v>0</v>
      </c>
      <c r="O13" s="79"/>
      <c r="P13" s="107">
        <f aca="true" t="shared" si="3" ref="P13:P23">IF(ISERROR(N13*10^(0.75194503*(LOG10(E13/175.508))^2)),"",N13*10^(0.75194503*(LOG10(E13/175.508))^2))</f>
      </c>
      <c r="Q13" s="63"/>
    </row>
    <row r="14" spans="1:18" ht="15" customHeight="1">
      <c r="A14" s="56"/>
      <c r="B14" s="25"/>
      <c r="C14" s="108"/>
      <c r="D14" s="58"/>
      <c r="E14" s="70"/>
      <c r="F14" s="23"/>
      <c r="G14" s="20"/>
      <c r="H14" s="20"/>
      <c r="I14" s="88">
        <f t="shared" si="0"/>
        <v>0</v>
      </c>
      <c r="J14" s="23"/>
      <c r="K14" s="20"/>
      <c r="L14" s="20"/>
      <c r="M14" s="89">
        <f t="shared" si="1"/>
        <v>0</v>
      </c>
      <c r="N14" s="90">
        <f t="shared" si="2"/>
        <v>0</v>
      </c>
      <c r="O14" s="79"/>
      <c r="P14" s="107">
        <f t="shared" si="3"/>
      </c>
      <c r="Q14" s="59"/>
      <c r="R14"/>
    </row>
    <row r="15" spans="1:18" ht="15" customHeight="1">
      <c r="A15" s="56"/>
      <c r="B15" s="25"/>
      <c r="C15" s="21"/>
      <c r="D15" s="58"/>
      <c r="E15" s="70"/>
      <c r="F15" s="23"/>
      <c r="G15" s="20"/>
      <c r="H15" s="20"/>
      <c r="I15" s="88">
        <f t="shared" si="0"/>
        <v>0</v>
      </c>
      <c r="J15" s="23"/>
      <c r="K15" s="20"/>
      <c r="L15" s="20"/>
      <c r="M15" s="89">
        <f t="shared" si="1"/>
        <v>0</v>
      </c>
      <c r="N15" s="90">
        <f t="shared" si="2"/>
        <v>0</v>
      </c>
      <c r="O15" s="79"/>
      <c r="P15" s="107">
        <f t="shared" si="3"/>
      </c>
      <c r="Q15" s="59"/>
      <c r="R15"/>
    </row>
    <row r="16" spans="1:17" ht="15" customHeight="1">
      <c r="A16" s="71"/>
      <c r="B16" s="25"/>
      <c r="C16" s="21"/>
      <c r="D16" s="58"/>
      <c r="E16" s="73"/>
      <c r="F16" s="23"/>
      <c r="G16" s="20"/>
      <c r="H16" s="20"/>
      <c r="I16" s="88">
        <f t="shared" si="0"/>
        <v>0</v>
      </c>
      <c r="J16" s="23"/>
      <c r="K16" s="20"/>
      <c r="L16" s="20"/>
      <c r="M16" s="89">
        <f t="shared" si="1"/>
        <v>0</v>
      </c>
      <c r="N16" s="90">
        <f t="shared" si="2"/>
        <v>0</v>
      </c>
      <c r="O16" s="79"/>
      <c r="P16" s="107">
        <f t="shared" si="3"/>
      </c>
      <c r="Q16" s="59"/>
    </row>
    <row r="17" spans="1:17" ht="15" customHeight="1">
      <c r="A17" s="56"/>
      <c r="B17" s="25"/>
      <c r="C17" s="21"/>
      <c r="D17" s="105"/>
      <c r="E17" s="70"/>
      <c r="F17" s="23"/>
      <c r="G17" s="20"/>
      <c r="H17" s="20"/>
      <c r="I17" s="88">
        <f t="shared" si="0"/>
        <v>0</v>
      </c>
      <c r="J17" s="23"/>
      <c r="K17" s="20"/>
      <c r="L17" s="20"/>
      <c r="M17" s="89">
        <f t="shared" si="1"/>
        <v>0</v>
      </c>
      <c r="N17" s="90">
        <f t="shared" si="2"/>
        <v>0</v>
      </c>
      <c r="O17" s="79"/>
      <c r="P17" s="107">
        <f t="shared" si="3"/>
      </c>
      <c r="Q17" s="63"/>
    </row>
    <row r="18" spans="1:17" ht="15" customHeight="1">
      <c r="A18" s="56"/>
      <c r="B18" s="25"/>
      <c r="C18" s="21"/>
      <c r="D18" s="105"/>
      <c r="E18" s="106"/>
      <c r="F18" s="23"/>
      <c r="G18" s="20"/>
      <c r="H18" s="20"/>
      <c r="I18" s="88">
        <f t="shared" si="0"/>
        <v>0</v>
      </c>
      <c r="J18" s="23"/>
      <c r="K18" s="20"/>
      <c r="L18" s="20"/>
      <c r="M18" s="89">
        <f t="shared" si="1"/>
        <v>0</v>
      </c>
      <c r="N18" s="90">
        <f t="shared" si="2"/>
        <v>0</v>
      </c>
      <c r="O18" s="79"/>
      <c r="P18" s="107">
        <f t="shared" si="3"/>
      </c>
      <c r="Q18" s="63"/>
    </row>
    <row r="19" spans="1:18" ht="15" customHeight="1">
      <c r="A19" s="56"/>
      <c r="B19" s="25"/>
      <c r="C19" s="108"/>
      <c r="D19" s="58"/>
      <c r="E19" s="70"/>
      <c r="F19" s="23"/>
      <c r="G19" s="20"/>
      <c r="H19" s="20"/>
      <c r="I19" s="88">
        <f t="shared" si="0"/>
        <v>0</v>
      </c>
      <c r="J19" s="23"/>
      <c r="K19" s="20"/>
      <c r="L19" s="20"/>
      <c r="M19" s="89">
        <f t="shared" si="1"/>
        <v>0</v>
      </c>
      <c r="N19" s="90">
        <f t="shared" si="2"/>
        <v>0</v>
      </c>
      <c r="O19" s="79"/>
      <c r="P19" s="107">
        <f t="shared" si="3"/>
      </c>
      <c r="Q19" s="59"/>
      <c r="R19"/>
    </row>
    <row r="20" spans="1:18" ht="15" customHeight="1">
      <c r="A20" s="56"/>
      <c r="B20" s="25"/>
      <c r="C20" s="21"/>
      <c r="D20" s="58"/>
      <c r="E20" s="70"/>
      <c r="F20" s="23"/>
      <c r="G20" s="20"/>
      <c r="H20" s="20"/>
      <c r="I20" s="88">
        <f t="shared" si="0"/>
        <v>0</v>
      </c>
      <c r="J20" s="23"/>
      <c r="K20" s="20"/>
      <c r="L20" s="20"/>
      <c r="M20" s="89">
        <f t="shared" si="1"/>
        <v>0</v>
      </c>
      <c r="N20" s="90">
        <f t="shared" si="2"/>
        <v>0</v>
      </c>
      <c r="O20" s="79"/>
      <c r="P20" s="107">
        <f t="shared" si="3"/>
      </c>
      <c r="Q20" s="59"/>
      <c r="R20"/>
    </row>
    <row r="21" spans="1:17" ht="15" customHeight="1">
      <c r="A21" s="71"/>
      <c r="B21" s="25"/>
      <c r="C21" s="21"/>
      <c r="D21" s="58"/>
      <c r="E21" s="73"/>
      <c r="F21" s="23"/>
      <c r="G21" s="20"/>
      <c r="H21" s="20"/>
      <c r="I21" s="88">
        <f t="shared" si="0"/>
        <v>0</v>
      </c>
      <c r="J21" s="23"/>
      <c r="K21" s="20"/>
      <c r="L21" s="20"/>
      <c r="M21" s="89">
        <f t="shared" si="1"/>
        <v>0</v>
      </c>
      <c r="N21" s="90">
        <f t="shared" si="2"/>
        <v>0</v>
      </c>
      <c r="O21" s="79"/>
      <c r="P21" s="107">
        <f t="shared" si="3"/>
      </c>
      <c r="Q21" s="59"/>
    </row>
    <row r="22" spans="1:17" ht="15" customHeight="1">
      <c r="A22" s="56"/>
      <c r="B22" s="25"/>
      <c r="C22" s="21"/>
      <c r="D22" s="105"/>
      <c r="E22" s="70"/>
      <c r="F22" s="23"/>
      <c r="G22" s="20"/>
      <c r="H22" s="20"/>
      <c r="I22" s="88">
        <f t="shared" si="0"/>
        <v>0</v>
      </c>
      <c r="J22" s="23"/>
      <c r="K22" s="20"/>
      <c r="L22" s="20"/>
      <c r="M22" s="89">
        <f t="shared" si="1"/>
        <v>0</v>
      </c>
      <c r="N22" s="90">
        <f t="shared" si="2"/>
        <v>0</v>
      </c>
      <c r="O22" s="79"/>
      <c r="P22" s="107">
        <f t="shared" si="3"/>
      </c>
      <c r="Q22" s="63"/>
    </row>
    <row r="23" spans="1:17" ht="15" customHeight="1">
      <c r="A23" s="56"/>
      <c r="B23" s="25"/>
      <c r="C23" s="21"/>
      <c r="D23" s="105"/>
      <c r="E23" s="106"/>
      <c r="F23" s="23"/>
      <c r="G23" s="20"/>
      <c r="H23" s="20"/>
      <c r="I23" s="88">
        <f t="shared" si="0"/>
        <v>0</v>
      </c>
      <c r="J23" s="23"/>
      <c r="K23" s="20"/>
      <c r="L23" s="20"/>
      <c r="M23" s="89">
        <f t="shared" si="1"/>
        <v>0</v>
      </c>
      <c r="N23" s="90">
        <f t="shared" si="2"/>
        <v>0</v>
      </c>
      <c r="O23" s="79"/>
      <c r="P23" s="107">
        <f t="shared" si="3"/>
      </c>
      <c r="Q23" s="63"/>
    </row>
    <row r="24" spans="1:17" ht="15" customHeight="1">
      <c r="A24" s="86"/>
      <c r="B24" s="32"/>
      <c r="C24" s="36"/>
      <c r="D24" s="48"/>
      <c r="E24" s="66"/>
      <c r="F24" s="22"/>
      <c r="G24" s="24"/>
      <c r="H24" s="24"/>
      <c r="I24" s="93">
        <f>MAX(F24:H24)</f>
        <v>0</v>
      </c>
      <c r="J24" s="94"/>
      <c r="K24" s="24"/>
      <c r="L24" s="24"/>
      <c r="M24" s="95">
        <f>MAX(J24:L24)</f>
        <v>0</v>
      </c>
      <c r="N24" s="96">
        <f>SUM(I24,M24)</f>
        <v>0</v>
      </c>
      <c r="O24" s="97"/>
      <c r="P24" s="38">
        <f>IF(ISERROR(N24*10^(0.75194503*(LOG10(E24/175.508))^2)),"",N24*10^(0.75194503*(LOG10(E24/175.508))^2))</f>
      </c>
      <c r="Q24" s="98"/>
    </row>
    <row r="25" spans="1:17" ht="12.75">
      <c r="A25" s="99"/>
      <c r="B25" s="100"/>
      <c r="C25" s="99"/>
      <c r="D25" s="101"/>
      <c r="E25" s="102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103"/>
    </row>
    <row r="26" spans="2:6" ht="12.75">
      <c r="B26" t="s">
        <v>236</v>
      </c>
      <c r="E26" s="6" t="s">
        <v>239</v>
      </c>
      <c r="F26" s="4" t="s">
        <v>240</v>
      </c>
    </row>
    <row r="27" spans="2:17" ht="12.75">
      <c r="B27" t="s">
        <v>237</v>
      </c>
      <c r="K27" s="4" t="s">
        <v>238</v>
      </c>
      <c r="P27" s="4" t="s">
        <v>241</v>
      </c>
      <c r="Q27" s="7" t="s">
        <v>242</v>
      </c>
    </row>
  </sheetData>
  <sheetProtection/>
  <mergeCells count="20"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</mergeCells>
  <conditionalFormatting sqref="F24:H24 J24:L24">
    <cfRule type="cellIs" priority="52" dxfId="0" operator="greaterThan" stopIfTrue="1">
      <formula>"n"</formula>
    </cfRule>
  </conditionalFormatting>
  <conditionalFormatting sqref="J13:L13 F13:H13">
    <cfRule type="cellIs" priority="49" dxfId="435" operator="greaterThan" stopIfTrue="1">
      <formula>"n"</formula>
    </cfRule>
    <cfRule type="cellIs" priority="50" dxfId="2" operator="greaterThan" stopIfTrue="1">
      <formula>"b"</formula>
    </cfRule>
    <cfRule type="cellIs" priority="51" dxfId="1" operator="greaterThan" stopIfTrue="1">
      <formula>0</formula>
    </cfRule>
  </conditionalFormatting>
  <conditionalFormatting sqref="F14:H18 J14:L18">
    <cfRule type="cellIs" priority="46" dxfId="435" operator="greaterThan" stopIfTrue="1">
      <formula>"n"</formula>
    </cfRule>
    <cfRule type="cellIs" priority="47" dxfId="2" operator="greaterThan" stopIfTrue="1">
      <formula>"b"</formula>
    </cfRule>
    <cfRule type="cellIs" priority="48" dxfId="1" operator="greaterThan" stopIfTrue="1">
      <formula>0</formula>
    </cfRule>
  </conditionalFormatting>
  <conditionalFormatting sqref="F19:H23 J19:L23">
    <cfRule type="cellIs" priority="43" dxfId="435" operator="greaterThan" stopIfTrue="1">
      <formula>"n"</formula>
    </cfRule>
    <cfRule type="cellIs" priority="44" dxfId="2" operator="greaterThan" stopIfTrue="1">
      <formula>"b"</formula>
    </cfRule>
    <cfRule type="cellIs" priority="45" dxfId="1" operator="greaterThan" stopIfTrue="1">
      <formula>0</formula>
    </cfRule>
  </conditionalFormatting>
  <conditionalFormatting sqref="F11:H12">
    <cfRule type="cellIs" priority="40" dxfId="435" operator="greaterThan" stopIfTrue="1">
      <formula>"n"</formula>
    </cfRule>
    <cfRule type="cellIs" priority="41" dxfId="2" operator="greaterThan" stopIfTrue="1">
      <formula>"b"</formula>
    </cfRule>
    <cfRule type="cellIs" priority="42" dxfId="1" operator="greaterThan" stopIfTrue="1">
      <formula>0</formula>
    </cfRule>
  </conditionalFormatting>
  <conditionalFormatting sqref="L11">
    <cfRule type="cellIs" priority="22" dxfId="435" operator="greaterThan" stopIfTrue="1">
      <formula>"n"</formula>
    </cfRule>
    <cfRule type="cellIs" priority="23" dxfId="2" operator="greaterThan" stopIfTrue="1">
      <formula>"b"</formula>
    </cfRule>
    <cfRule type="cellIs" priority="24" dxfId="1" operator="greaterThan" stopIfTrue="1">
      <formula>0</formula>
    </cfRule>
  </conditionalFormatting>
  <conditionalFormatting sqref="J12">
    <cfRule type="cellIs" priority="37" dxfId="435" operator="greaterThan" stopIfTrue="1">
      <formula>"n"</formula>
    </cfRule>
    <cfRule type="cellIs" priority="38" dxfId="2" operator="greaterThan" stopIfTrue="1">
      <formula>"b"</formula>
    </cfRule>
    <cfRule type="cellIs" priority="39" dxfId="1" operator="greaterThan" stopIfTrue="1">
      <formula>0</formula>
    </cfRule>
  </conditionalFormatting>
  <conditionalFormatting sqref="K12">
    <cfRule type="cellIs" priority="34" dxfId="435" operator="greaterThan" stopIfTrue="1">
      <formula>"n"</formula>
    </cfRule>
    <cfRule type="cellIs" priority="35" dxfId="2" operator="greaterThan" stopIfTrue="1">
      <formula>"b"</formula>
    </cfRule>
    <cfRule type="cellIs" priority="36" dxfId="1" operator="greaterThan" stopIfTrue="1">
      <formula>0</formula>
    </cfRule>
  </conditionalFormatting>
  <conditionalFormatting sqref="L12">
    <cfRule type="cellIs" priority="31" dxfId="435" operator="greaterThan" stopIfTrue="1">
      <formula>"n"</formula>
    </cfRule>
    <cfRule type="cellIs" priority="32" dxfId="2" operator="greaterThan" stopIfTrue="1">
      <formula>"b"</formula>
    </cfRule>
    <cfRule type="cellIs" priority="33" dxfId="1" operator="greaterThan" stopIfTrue="1">
      <formula>0</formula>
    </cfRule>
  </conditionalFormatting>
  <conditionalFormatting sqref="J11">
    <cfRule type="cellIs" priority="28" dxfId="435" operator="greaterThan" stopIfTrue="1">
      <formula>"n"</formula>
    </cfRule>
    <cfRule type="cellIs" priority="29" dxfId="2" operator="greaterThan" stopIfTrue="1">
      <formula>"b"</formula>
    </cfRule>
    <cfRule type="cellIs" priority="30" dxfId="1" operator="greaterThan" stopIfTrue="1">
      <formula>0</formula>
    </cfRule>
  </conditionalFormatting>
  <conditionalFormatting sqref="K11">
    <cfRule type="cellIs" priority="25" dxfId="435" operator="greaterThan" stopIfTrue="1">
      <formula>"n"</formula>
    </cfRule>
    <cfRule type="cellIs" priority="26" dxfId="2" operator="greaterThan" stopIfTrue="1">
      <formula>"b"</formula>
    </cfRule>
    <cfRule type="cellIs" priority="27" dxfId="1" operator="greaterThan" stopIfTrue="1">
      <formula>0</formula>
    </cfRule>
  </conditionalFormatting>
  <conditionalFormatting sqref="F9:H10">
    <cfRule type="cellIs" priority="19" dxfId="435" operator="greaterThan" stopIfTrue="1">
      <formula>"n"</formula>
    </cfRule>
    <cfRule type="cellIs" priority="20" dxfId="2" operator="greaterThan" stopIfTrue="1">
      <formula>"b"</formula>
    </cfRule>
    <cfRule type="cellIs" priority="21" dxfId="1" operator="greaterThan" stopIfTrue="1">
      <formula>0</formula>
    </cfRule>
  </conditionalFormatting>
  <conditionalFormatting sqref="L9">
    <cfRule type="cellIs" priority="1" dxfId="435" operator="greaterThan" stopIfTrue="1">
      <formula>"n"</formula>
    </cfRule>
    <cfRule type="cellIs" priority="2" dxfId="2" operator="greaterThan" stopIfTrue="1">
      <formula>"b"</formula>
    </cfRule>
    <cfRule type="cellIs" priority="3" dxfId="1" operator="greaterThan" stopIfTrue="1">
      <formula>0</formula>
    </cfRule>
  </conditionalFormatting>
  <conditionalFormatting sqref="J10">
    <cfRule type="cellIs" priority="16" dxfId="435" operator="greaterThan" stopIfTrue="1">
      <formula>"n"</formula>
    </cfRule>
    <cfRule type="cellIs" priority="17" dxfId="2" operator="greaterThan" stopIfTrue="1">
      <formula>"b"</formula>
    </cfRule>
    <cfRule type="cellIs" priority="18" dxfId="1" operator="greaterThan" stopIfTrue="1">
      <formula>0</formula>
    </cfRule>
  </conditionalFormatting>
  <conditionalFormatting sqref="K10">
    <cfRule type="cellIs" priority="13" dxfId="435" operator="greaterThan" stopIfTrue="1">
      <formula>"n"</formula>
    </cfRule>
    <cfRule type="cellIs" priority="14" dxfId="2" operator="greaterThan" stopIfTrue="1">
      <formula>"b"</formula>
    </cfRule>
    <cfRule type="cellIs" priority="15" dxfId="1" operator="greaterThan" stopIfTrue="1">
      <formula>0</formula>
    </cfRule>
  </conditionalFormatting>
  <conditionalFormatting sqref="L10">
    <cfRule type="cellIs" priority="10" dxfId="435" operator="greaterThan" stopIfTrue="1">
      <formula>"n"</formula>
    </cfRule>
    <cfRule type="cellIs" priority="11" dxfId="2" operator="greaterThan" stopIfTrue="1">
      <formula>"b"</formula>
    </cfRule>
    <cfRule type="cellIs" priority="12" dxfId="1" operator="greaterThan" stopIfTrue="1">
      <formula>0</formula>
    </cfRule>
  </conditionalFormatting>
  <conditionalFormatting sqref="J9">
    <cfRule type="cellIs" priority="7" dxfId="435" operator="greaterThan" stopIfTrue="1">
      <formula>"n"</formula>
    </cfRule>
    <cfRule type="cellIs" priority="8" dxfId="2" operator="greaterThan" stopIfTrue="1">
      <formula>"b"</formula>
    </cfRule>
    <cfRule type="cellIs" priority="9" dxfId="1" operator="greaterThan" stopIfTrue="1">
      <formula>0</formula>
    </cfRule>
  </conditionalFormatting>
  <conditionalFormatting sqref="K9">
    <cfRule type="cellIs" priority="4" dxfId="435" operator="greaterThan" stopIfTrue="1">
      <formula>"n"</formula>
    </cfRule>
    <cfRule type="cellIs" priority="5" dxfId="2" operator="greaterThan" stopIfTrue="1">
      <formula>"b"</formula>
    </cfRule>
    <cfRule type="cellIs" priority="6" dxfId="1" operator="greaterThan" stopIfTrue="1">
      <formula>0</formula>
    </cfRule>
  </conditionalFormatting>
  <dataValidations count="1">
    <dataValidation type="whole" allowBlank="1" sqref="F20:H24 F15:H18 F12:H13 F10:H10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apas26">
    <tabColor rgb="FF00B0F0"/>
    <pageSetUpPr fitToPage="1"/>
  </sheetPr>
  <dimension ref="A1:R27"/>
  <sheetViews>
    <sheetView zoomScalePageLayoutView="0" workbookViewId="0" topLeftCell="A19">
      <selection activeCell="B26" sqref="B26:Q27"/>
    </sheetView>
  </sheetViews>
  <sheetFormatPr defaultColWidth="9.14062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60" customHeight="1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1"/>
    </row>
    <row r="2" spans="1:18" ht="27" customHeight="1">
      <c r="A2" s="207" t="s">
        <v>176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1"/>
    </row>
    <row r="3" spans="1:18" ht="18" customHeight="1">
      <c r="A3" s="209" t="s">
        <v>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1"/>
    </row>
    <row r="4" ht="16.5" customHeight="1"/>
    <row r="5" spans="1:18" ht="19.5" customHeight="1">
      <c r="A5" s="210" t="s">
        <v>82</v>
      </c>
      <c r="B5" s="210"/>
      <c r="C5" s="210"/>
      <c r="D5" s="16"/>
      <c r="E5" s="76"/>
      <c r="F5" s="210" t="s">
        <v>83</v>
      </c>
      <c r="G5" s="210"/>
      <c r="H5" s="210"/>
      <c r="I5" s="10"/>
      <c r="J5" s="211" t="s">
        <v>175</v>
      </c>
      <c r="K5" s="212"/>
      <c r="L5" s="212"/>
      <c r="M5" s="10"/>
      <c r="N5" s="10"/>
      <c r="O5" s="10"/>
      <c r="P5" s="11">
        <v>54</v>
      </c>
      <c r="R5" s="14"/>
    </row>
    <row r="6" spans="1:18" ht="22.5" customHeight="1">
      <c r="A6" s="193" t="s">
        <v>1</v>
      </c>
      <c r="B6" s="193"/>
      <c r="C6" s="193"/>
      <c r="D6" s="77"/>
      <c r="E6" s="78"/>
      <c r="F6" s="194" t="s">
        <v>2</v>
      </c>
      <c r="G6" s="194"/>
      <c r="H6" s="194"/>
      <c r="I6" s="10"/>
      <c r="J6" s="195" t="s">
        <v>3</v>
      </c>
      <c r="K6" s="195"/>
      <c r="L6" s="196"/>
      <c r="M6" s="2"/>
      <c r="N6" s="10"/>
      <c r="O6" s="10"/>
      <c r="P6" s="12" t="s">
        <v>4</v>
      </c>
      <c r="R6" s="15"/>
    </row>
    <row r="7" spans="1:18" ht="15" customHeight="1">
      <c r="A7" s="197" t="s">
        <v>5</v>
      </c>
      <c r="B7" s="198" t="s">
        <v>6</v>
      </c>
      <c r="C7" s="197" t="s">
        <v>7</v>
      </c>
      <c r="D7" s="199" t="s">
        <v>2</v>
      </c>
      <c r="E7" s="201" t="s">
        <v>8</v>
      </c>
      <c r="F7" s="202" t="s">
        <v>9</v>
      </c>
      <c r="G7" s="203"/>
      <c r="H7" s="203"/>
      <c r="I7" s="204"/>
      <c r="J7" s="202" t="s">
        <v>10</v>
      </c>
      <c r="K7" s="203"/>
      <c r="L7" s="203"/>
      <c r="M7" s="204"/>
      <c r="N7" s="186" t="s">
        <v>11</v>
      </c>
      <c r="O7" s="187" t="s">
        <v>12</v>
      </c>
      <c r="P7" s="189" t="s">
        <v>13</v>
      </c>
      <c r="Q7" s="191" t="s">
        <v>14</v>
      </c>
      <c r="R7" s="92"/>
    </row>
    <row r="8" spans="1:18" s="3" customFormat="1" ht="15" customHeight="1">
      <c r="A8" s="197"/>
      <c r="B8" s="198"/>
      <c r="C8" s="197"/>
      <c r="D8" s="200"/>
      <c r="E8" s="201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186"/>
      <c r="O8" s="188"/>
      <c r="P8" s="190"/>
      <c r="Q8" s="192"/>
      <c r="R8" s="91"/>
    </row>
    <row r="9" spans="1:18" ht="15" customHeight="1">
      <c r="A9" s="56" t="s">
        <v>91</v>
      </c>
      <c r="B9" s="25" t="s">
        <v>92</v>
      </c>
      <c r="C9" s="108" t="s">
        <v>93</v>
      </c>
      <c r="D9" s="58" t="s">
        <v>25</v>
      </c>
      <c r="E9" s="70">
        <v>54</v>
      </c>
      <c r="F9" s="23">
        <v>30</v>
      </c>
      <c r="G9" s="20">
        <v>32</v>
      </c>
      <c r="H9" s="20">
        <v>33</v>
      </c>
      <c r="I9" s="88">
        <f>MAX(F9:H9)</f>
        <v>33</v>
      </c>
      <c r="J9" s="23">
        <v>40</v>
      </c>
      <c r="K9" s="20">
        <v>42</v>
      </c>
      <c r="L9" s="20">
        <v>43</v>
      </c>
      <c r="M9" s="89">
        <f>MAX(J9:L9)</f>
        <v>43</v>
      </c>
      <c r="N9" s="90">
        <f>SUM(I9,M9)</f>
        <v>76</v>
      </c>
      <c r="O9" s="79"/>
      <c r="P9" s="107">
        <f>IF(ISERROR(N9*10^(0.75194503*(LOG10(E9/175.508))^2)),"",N9*10^(0.75194503*(LOG10(E9/175.508))^2))</f>
        <v>119.63462959633014</v>
      </c>
      <c r="Q9" s="59" t="s">
        <v>84</v>
      </c>
      <c r="R9"/>
    </row>
    <row r="10" spans="1:18" ht="15" customHeight="1">
      <c r="A10" s="56">
        <v>2</v>
      </c>
      <c r="B10" s="25" t="s">
        <v>106</v>
      </c>
      <c r="C10" s="21" t="s">
        <v>107</v>
      </c>
      <c r="D10" s="58" t="s">
        <v>30</v>
      </c>
      <c r="E10" s="70">
        <v>54</v>
      </c>
      <c r="F10" s="23">
        <v>63</v>
      </c>
      <c r="G10" s="20">
        <v>64</v>
      </c>
      <c r="H10" s="20">
        <v>65</v>
      </c>
      <c r="I10" s="88">
        <f>MAX(F10:H10)</f>
        <v>65</v>
      </c>
      <c r="J10" s="23">
        <v>73</v>
      </c>
      <c r="K10" s="20">
        <v>74</v>
      </c>
      <c r="L10" s="20">
        <v>75</v>
      </c>
      <c r="M10" s="89">
        <f>MAX(J10:L10)</f>
        <v>75</v>
      </c>
      <c r="N10" s="90">
        <f>SUM(I10,M10)</f>
        <v>140</v>
      </c>
      <c r="O10" s="79" t="s">
        <v>160</v>
      </c>
      <c r="P10" s="107">
        <f>IF(ISERROR(N10*10^(0.75194503*(LOG10(E10/175.508))^2)),"",N10*10^(0.75194503*(LOG10(E10/175.508))^2))</f>
        <v>220.379580835345</v>
      </c>
      <c r="Q10" s="59" t="s">
        <v>108</v>
      </c>
      <c r="R10"/>
    </row>
    <row r="11" spans="1:17" ht="15" customHeight="1">
      <c r="A11" s="71">
        <v>3</v>
      </c>
      <c r="B11" s="115" t="s">
        <v>140</v>
      </c>
      <c r="C11" s="117" t="s">
        <v>141</v>
      </c>
      <c r="D11" s="116" t="s">
        <v>131</v>
      </c>
      <c r="E11" s="118">
        <v>54</v>
      </c>
      <c r="F11" s="23">
        <v>60</v>
      </c>
      <c r="G11" s="20">
        <v>62</v>
      </c>
      <c r="H11" s="20">
        <v>63</v>
      </c>
      <c r="I11" s="88">
        <f>MAX(F11:H11)</f>
        <v>63</v>
      </c>
      <c r="J11" s="23">
        <v>70</v>
      </c>
      <c r="K11" s="20">
        <v>72</v>
      </c>
      <c r="L11" s="20">
        <v>73</v>
      </c>
      <c r="M11" s="89">
        <f>MAX(J11:L11)</f>
        <v>73</v>
      </c>
      <c r="N11" s="90">
        <f>SUM(I11,M11)</f>
        <v>136</v>
      </c>
      <c r="O11" s="79" t="s">
        <v>161</v>
      </c>
      <c r="P11" s="107">
        <f>IF(ISERROR(N11*10^(0.75194503*(LOG10(E11/175.508))^2)),"",N11*10^(0.75194503*(LOG10(E11/175.508))^2))</f>
        <v>214.08302138290657</v>
      </c>
      <c r="Q11" s="59" t="s">
        <v>132</v>
      </c>
    </row>
    <row r="12" spans="1:17" ht="15" customHeight="1">
      <c r="A12" s="56">
        <v>4</v>
      </c>
      <c r="B12" s="150" t="s">
        <v>92</v>
      </c>
      <c r="C12" s="151" t="s">
        <v>93</v>
      </c>
      <c r="D12" s="105" t="s">
        <v>25</v>
      </c>
      <c r="E12" s="152">
        <v>52.6</v>
      </c>
      <c r="F12" s="153">
        <v>22</v>
      </c>
      <c r="G12" s="153">
        <v>25</v>
      </c>
      <c r="H12" s="153">
        <v>28</v>
      </c>
      <c r="I12" s="154">
        <v>28</v>
      </c>
      <c r="J12" s="153">
        <v>30</v>
      </c>
      <c r="K12" s="153">
        <v>35</v>
      </c>
      <c r="L12" s="173" t="s">
        <v>172</v>
      </c>
      <c r="M12" s="155">
        <v>35</v>
      </c>
      <c r="N12" s="156">
        <v>63</v>
      </c>
      <c r="O12" s="157"/>
      <c r="P12" s="158">
        <v>99.17081137590525</v>
      </c>
      <c r="Q12" s="159" t="s">
        <v>84</v>
      </c>
    </row>
    <row r="13" spans="1:17" ht="15" customHeight="1">
      <c r="A13" s="56">
        <v>5</v>
      </c>
      <c r="B13" s="25" t="s">
        <v>106</v>
      </c>
      <c r="C13" s="21" t="s">
        <v>107</v>
      </c>
      <c r="D13" s="58" t="s">
        <v>30</v>
      </c>
      <c r="E13" s="70">
        <v>52.3</v>
      </c>
      <c r="F13" s="23">
        <v>55</v>
      </c>
      <c r="G13" s="23">
        <v>57</v>
      </c>
      <c r="H13" s="23">
        <v>59</v>
      </c>
      <c r="I13" s="88">
        <v>59</v>
      </c>
      <c r="J13" s="153">
        <v>66</v>
      </c>
      <c r="K13" s="127" t="s">
        <v>173</v>
      </c>
      <c r="L13" s="127" t="s">
        <v>173</v>
      </c>
      <c r="M13" s="89">
        <v>66</v>
      </c>
      <c r="N13" s="90">
        <v>125</v>
      </c>
      <c r="O13" s="79" t="s">
        <v>162</v>
      </c>
      <c r="P13" s="107">
        <v>196.7674828887009</v>
      </c>
      <c r="Q13" s="59" t="s">
        <v>108</v>
      </c>
    </row>
    <row r="14" spans="1:18" ht="15" customHeight="1">
      <c r="A14" s="56">
        <v>6</v>
      </c>
      <c r="B14" s="25" t="s">
        <v>167</v>
      </c>
      <c r="C14" s="21" t="s">
        <v>168</v>
      </c>
      <c r="D14" s="105" t="s">
        <v>144</v>
      </c>
      <c r="E14" s="106">
        <v>54</v>
      </c>
      <c r="F14" s="23">
        <v>19</v>
      </c>
      <c r="G14" s="23">
        <v>21</v>
      </c>
      <c r="H14" s="23">
        <v>23</v>
      </c>
      <c r="I14" s="88">
        <v>23</v>
      </c>
      <c r="J14" s="23">
        <v>27</v>
      </c>
      <c r="K14" s="23">
        <v>29</v>
      </c>
      <c r="L14" s="23">
        <v>31</v>
      </c>
      <c r="M14" s="89">
        <v>31</v>
      </c>
      <c r="N14" s="90">
        <v>54</v>
      </c>
      <c r="O14" s="79"/>
      <c r="P14" s="107">
        <v>85.00355260791878</v>
      </c>
      <c r="Q14" s="59" t="s">
        <v>120</v>
      </c>
      <c r="R14"/>
    </row>
    <row r="15" spans="1:18" ht="15" customHeight="1">
      <c r="A15" s="56">
        <v>7</v>
      </c>
      <c r="B15" s="25" t="s">
        <v>183</v>
      </c>
      <c r="C15" s="21" t="s">
        <v>184</v>
      </c>
      <c r="D15" s="105" t="s">
        <v>131</v>
      </c>
      <c r="E15" s="106">
        <v>53.8</v>
      </c>
      <c r="F15" s="179">
        <v>30</v>
      </c>
      <c r="G15" s="177">
        <v>30</v>
      </c>
      <c r="H15" s="20">
        <v>31</v>
      </c>
      <c r="I15" s="88">
        <f>MAX(F15:H15)</f>
        <v>31</v>
      </c>
      <c r="J15" s="23">
        <v>40</v>
      </c>
      <c r="K15" s="20">
        <v>42</v>
      </c>
      <c r="L15" s="177">
        <v>45</v>
      </c>
      <c r="M15" s="89">
        <v>42</v>
      </c>
      <c r="N15" s="90">
        <f>SUM(I15,M15)</f>
        <v>73</v>
      </c>
      <c r="O15" s="79"/>
      <c r="P15" s="107">
        <f>IF(ISERROR(N15*10^(0.75194503*(LOG10(E15/175.508))^2)),"",N15*10^(0.75194503*(LOG10(E15/175.508))^2))</f>
        <v>115.24145279646734</v>
      </c>
      <c r="Q15" s="63" t="s">
        <v>132</v>
      </c>
      <c r="R15"/>
    </row>
    <row r="16" spans="1:17" ht="15" customHeight="1">
      <c r="A16" s="71">
        <v>8</v>
      </c>
      <c r="B16" s="25" t="s">
        <v>217</v>
      </c>
      <c r="C16" s="21" t="s">
        <v>218</v>
      </c>
      <c r="D16" s="105" t="s">
        <v>131</v>
      </c>
      <c r="E16" s="106">
        <v>51</v>
      </c>
      <c r="F16" s="179">
        <v>13</v>
      </c>
      <c r="G16" s="177">
        <v>14</v>
      </c>
      <c r="H16" s="20">
        <v>15</v>
      </c>
      <c r="I16" s="88">
        <v>15</v>
      </c>
      <c r="J16" s="23">
        <v>18</v>
      </c>
      <c r="K16" s="20">
        <v>20</v>
      </c>
      <c r="L16" s="178">
        <v>21</v>
      </c>
      <c r="M16" s="89">
        <v>21</v>
      </c>
      <c r="N16" s="90">
        <v>36</v>
      </c>
      <c r="O16" s="79"/>
      <c r="P16" s="107"/>
      <c r="Q16" s="63" t="s">
        <v>132</v>
      </c>
    </row>
    <row r="17" spans="1:18" ht="15" customHeight="1">
      <c r="A17" s="56"/>
      <c r="B17" s="150"/>
      <c r="C17" s="151"/>
      <c r="D17" s="105"/>
      <c r="E17" s="152"/>
      <c r="F17" s="153"/>
      <c r="G17" s="153"/>
      <c r="H17" s="153"/>
      <c r="I17" s="154"/>
      <c r="J17" s="153"/>
      <c r="K17" s="153"/>
      <c r="L17" s="173"/>
      <c r="M17" s="155"/>
      <c r="N17" s="156"/>
      <c r="O17" s="157"/>
      <c r="P17" s="158"/>
      <c r="Q17" s="159"/>
      <c r="R17" s="126"/>
    </row>
    <row r="18" spans="1:18" ht="15" customHeight="1">
      <c r="A18" s="56"/>
      <c r="B18" s="25"/>
      <c r="C18" s="21"/>
      <c r="D18" s="58"/>
      <c r="E18" s="70"/>
      <c r="F18" s="23"/>
      <c r="G18" s="23"/>
      <c r="H18" s="23"/>
      <c r="I18" s="88"/>
      <c r="J18" s="153"/>
      <c r="K18" s="127"/>
      <c r="L18" s="127"/>
      <c r="M18" s="89"/>
      <c r="N18" s="90"/>
      <c r="O18" s="79"/>
      <c r="P18" s="107"/>
      <c r="Q18" s="59"/>
      <c r="R18" s="126"/>
    </row>
    <row r="19" spans="1:18" ht="15" customHeight="1">
      <c r="A19" s="56"/>
      <c r="B19" s="115"/>
      <c r="C19" s="117"/>
      <c r="D19" s="116"/>
      <c r="E19" s="118"/>
      <c r="F19" s="23"/>
      <c r="G19" s="23"/>
      <c r="H19" s="23"/>
      <c r="I19" s="88"/>
      <c r="J19" s="20"/>
      <c r="K19" s="173"/>
      <c r="L19" s="20"/>
      <c r="M19" s="89"/>
      <c r="N19" s="90"/>
      <c r="O19" s="79"/>
      <c r="P19" s="107"/>
      <c r="Q19" s="112"/>
      <c r="R19" s="133"/>
    </row>
    <row r="20" spans="1:18" ht="15" customHeight="1">
      <c r="A20" s="56"/>
      <c r="B20" s="25"/>
      <c r="C20" s="21"/>
      <c r="D20" s="105"/>
      <c r="E20" s="106"/>
      <c r="F20" s="23"/>
      <c r="G20" s="23"/>
      <c r="H20" s="23"/>
      <c r="I20" s="88"/>
      <c r="J20" s="23"/>
      <c r="K20" s="23"/>
      <c r="L20" s="23"/>
      <c r="M20" s="89"/>
      <c r="N20" s="90"/>
      <c r="O20" s="79"/>
      <c r="P20" s="107"/>
      <c r="Q20" s="59"/>
      <c r="R20" s="133"/>
    </row>
    <row r="21" spans="1:17" ht="15" customHeight="1">
      <c r="A21" s="71"/>
      <c r="B21" s="25"/>
      <c r="C21" s="21"/>
      <c r="D21" s="58"/>
      <c r="E21" s="73"/>
      <c r="F21" s="23"/>
      <c r="G21" s="20"/>
      <c r="H21" s="20"/>
      <c r="I21" s="88">
        <f>MAX(F21:H21)</f>
        <v>0</v>
      </c>
      <c r="J21" s="23"/>
      <c r="K21" s="20"/>
      <c r="L21" s="20"/>
      <c r="M21" s="89">
        <f>MAX(J21:L21)</f>
        <v>0</v>
      </c>
      <c r="N21" s="90">
        <f>SUM(I21,M21)</f>
        <v>0</v>
      </c>
      <c r="O21" s="79"/>
      <c r="P21" s="107">
        <f>IF(ISERROR(N21*10^(0.75194503*(LOG10(E21/175.508))^2)),"",N21*10^(0.75194503*(LOG10(E21/175.508))^2))</f>
      </c>
      <c r="Q21" s="109"/>
    </row>
    <row r="22" spans="1:17" ht="15" customHeight="1">
      <c r="A22" s="56"/>
      <c r="B22" s="25"/>
      <c r="C22" s="21"/>
      <c r="D22" s="105"/>
      <c r="E22" s="70"/>
      <c r="F22" s="23"/>
      <c r="G22" s="20"/>
      <c r="H22" s="20"/>
      <c r="I22" s="88">
        <f>MAX(F22:H22)</f>
        <v>0</v>
      </c>
      <c r="J22" s="23"/>
      <c r="K22" s="20"/>
      <c r="L22" s="20"/>
      <c r="M22" s="89">
        <f>MAX(J22:L22)</f>
        <v>0</v>
      </c>
      <c r="N22" s="90">
        <f>SUM(I22,M22)</f>
        <v>0</v>
      </c>
      <c r="O22" s="79"/>
      <c r="P22" s="107">
        <f>IF(ISERROR(N22*10^(0.75194503*(LOG10(E22/175.508))^2)),"",N22*10^(0.75194503*(LOG10(E22/175.508))^2))</f>
      </c>
      <c r="Q22" s="110"/>
    </row>
    <row r="23" spans="1:17" ht="15" customHeight="1">
      <c r="A23" s="56"/>
      <c r="B23" s="25"/>
      <c r="C23" s="21"/>
      <c r="D23" s="105"/>
      <c r="E23" s="106"/>
      <c r="F23" s="23"/>
      <c r="G23" s="20"/>
      <c r="H23" s="20"/>
      <c r="I23" s="88">
        <f>MAX(F23:H23)</f>
        <v>0</v>
      </c>
      <c r="J23" s="23"/>
      <c r="K23" s="20"/>
      <c r="L23" s="20"/>
      <c r="M23" s="89">
        <f>MAX(J23:L23)</f>
        <v>0</v>
      </c>
      <c r="N23" s="90">
        <f>SUM(I23,M23)</f>
        <v>0</v>
      </c>
      <c r="O23" s="79"/>
      <c r="P23" s="107">
        <f>IF(ISERROR(N23*10^(0.75194503*(LOG10(E23/175.508))^2)),"",N23*10^(0.75194503*(LOG10(E23/175.508))^2))</f>
      </c>
      <c r="Q23" s="110"/>
    </row>
    <row r="24" spans="1:17" ht="15" customHeight="1">
      <c r="A24" s="86"/>
      <c r="B24" s="32"/>
      <c r="C24" s="36"/>
      <c r="D24" s="48"/>
      <c r="E24" s="66"/>
      <c r="F24" s="22"/>
      <c r="G24" s="24"/>
      <c r="H24" s="24"/>
      <c r="I24" s="93">
        <f>MAX(F24:H24)</f>
        <v>0</v>
      </c>
      <c r="J24" s="94"/>
      <c r="K24" s="24"/>
      <c r="L24" s="24"/>
      <c r="M24" s="95">
        <f>MAX(J24:L24)</f>
        <v>0</v>
      </c>
      <c r="N24" s="96">
        <f>SUM(I24,M24)</f>
        <v>0</v>
      </c>
      <c r="O24" s="97"/>
      <c r="P24" s="38">
        <f>IF(ISERROR(N24*10^(0.75194503*(LOG10(E24/175.508))^2)),"",N24*10^(0.75194503*(LOG10(E24/175.508))^2))</f>
      </c>
      <c r="Q24" s="111"/>
    </row>
    <row r="25" spans="1:17" ht="12.75">
      <c r="A25" s="99"/>
      <c r="B25" s="100"/>
      <c r="C25" s="99"/>
      <c r="D25" s="101"/>
      <c r="E25" s="102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103"/>
    </row>
    <row r="26" spans="2:6" ht="12.75">
      <c r="B26" t="s">
        <v>236</v>
      </c>
      <c r="E26" s="6" t="s">
        <v>239</v>
      </c>
      <c r="F26" s="4" t="s">
        <v>240</v>
      </c>
    </row>
    <row r="27" spans="2:17" ht="12.75">
      <c r="B27" t="s">
        <v>237</v>
      </c>
      <c r="K27" s="4" t="s">
        <v>238</v>
      </c>
      <c r="P27" s="4" t="s">
        <v>241</v>
      </c>
      <c r="Q27" s="7" t="s">
        <v>242</v>
      </c>
    </row>
  </sheetData>
  <sheetProtection/>
  <mergeCells count="20"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</mergeCells>
  <conditionalFormatting sqref="F24:H24 J24:L24">
    <cfRule type="cellIs" priority="49" dxfId="0" operator="greaterThan" stopIfTrue="1">
      <formula>"n"</formula>
    </cfRule>
  </conditionalFormatting>
  <conditionalFormatting sqref="F9:H11 J9:L11">
    <cfRule type="cellIs" priority="46" dxfId="435" operator="greaterThan" stopIfTrue="1">
      <formula>"n"</formula>
    </cfRule>
    <cfRule type="cellIs" priority="47" dxfId="2" operator="greaterThan" stopIfTrue="1">
      <formula>"b"</formula>
    </cfRule>
    <cfRule type="cellIs" priority="48" dxfId="1" operator="greaterThan" stopIfTrue="1">
      <formula>0</formula>
    </cfRule>
  </conditionalFormatting>
  <conditionalFormatting sqref="F21:H23 J21:L23">
    <cfRule type="cellIs" priority="40" dxfId="435" operator="greaterThan" stopIfTrue="1">
      <formula>"n"</formula>
    </cfRule>
    <cfRule type="cellIs" priority="41" dxfId="2" operator="greaterThan" stopIfTrue="1">
      <formula>"b"</formula>
    </cfRule>
    <cfRule type="cellIs" priority="42" dxfId="1" operator="greaterThan" stopIfTrue="1">
      <formula>0</formula>
    </cfRule>
  </conditionalFormatting>
  <conditionalFormatting sqref="F12:H16 J12:L16">
    <cfRule type="cellIs" priority="37" dxfId="435" operator="greaterThan" stopIfTrue="1">
      <formula>"n"</formula>
    </cfRule>
    <cfRule type="cellIs" priority="38" dxfId="2" operator="greaterThan" stopIfTrue="1">
      <formula>"b"</formula>
    </cfRule>
    <cfRule type="cellIs" priority="39" dxfId="1" operator="greaterThan" stopIfTrue="1">
      <formula>0</formula>
    </cfRule>
  </conditionalFormatting>
  <conditionalFormatting sqref="F20:H20">
    <cfRule type="cellIs" priority="34" dxfId="435" operator="greaterThan" stopIfTrue="1">
      <formula>"n"</formula>
    </cfRule>
    <cfRule type="cellIs" priority="35" dxfId="2" operator="greaterThan" stopIfTrue="1">
      <formula>"b"</formula>
    </cfRule>
    <cfRule type="cellIs" priority="36" dxfId="1" operator="greaterThan" stopIfTrue="1">
      <formula>0</formula>
    </cfRule>
  </conditionalFormatting>
  <conditionalFormatting sqref="K18:L18 F17:H17 F19:H19 F18:G18 L17">
    <cfRule type="cellIs" priority="31" dxfId="435" operator="greaterThan" stopIfTrue="1">
      <formula>"n"</formula>
    </cfRule>
    <cfRule type="cellIs" priority="32" dxfId="2" operator="greaterThan" stopIfTrue="1">
      <formula>"b"</formula>
    </cfRule>
    <cfRule type="cellIs" priority="33" dxfId="1" operator="greaterThan" stopIfTrue="1">
      <formula>0</formula>
    </cfRule>
  </conditionalFormatting>
  <conditionalFormatting sqref="H18">
    <cfRule type="cellIs" priority="28" dxfId="435" operator="greaterThan" stopIfTrue="1">
      <formula>"n"</formula>
    </cfRule>
    <cfRule type="cellIs" priority="29" dxfId="2" operator="greaterThan" stopIfTrue="1">
      <formula>"b"</formula>
    </cfRule>
    <cfRule type="cellIs" priority="30" dxfId="1" operator="greaterThan" stopIfTrue="1">
      <formula>0</formula>
    </cfRule>
  </conditionalFormatting>
  <conditionalFormatting sqref="J20">
    <cfRule type="cellIs" priority="25" dxfId="435" operator="greaterThan" stopIfTrue="1">
      <formula>"n"</formula>
    </cfRule>
    <cfRule type="cellIs" priority="26" dxfId="2" operator="greaterThan" stopIfTrue="1">
      <formula>"b"</formula>
    </cfRule>
    <cfRule type="cellIs" priority="27" dxfId="1" operator="greaterThan" stopIfTrue="1">
      <formula>0</formula>
    </cfRule>
  </conditionalFormatting>
  <conditionalFormatting sqref="K20">
    <cfRule type="cellIs" priority="22" dxfId="435" operator="greaterThan" stopIfTrue="1">
      <formula>"n"</formula>
    </cfRule>
    <cfRule type="cellIs" priority="23" dxfId="2" operator="greaterThan" stopIfTrue="1">
      <formula>"b"</formula>
    </cfRule>
    <cfRule type="cellIs" priority="24" dxfId="1" operator="greaterThan" stopIfTrue="1">
      <formula>0</formula>
    </cfRule>
  </conditionalFormatting>
  <conditionalFormatting sqref="J17">
    <cfRule type="cellIs" priority="19" dxfId="435" operator="greaterThan" stopIfTrue="1">
      <formula>"n"</formula>
    </cfRule>
    <cfRule type="cellIs" priority="20" dxfId="2" operator="greaterThan" stopIfTrue="1">
      <formula>"b"</formula>
    </cfRule>
    <cfRule type="cellIs" priority="21" dxfId="1" operator="greaterThan" stopIfTrue="1">
      <formula>0</formula>
    </cfRule>
  </conditionalFormatting>
  <conditionalFormatting sqref="L20">
    <cfRule type="cellIs" priority="16" dxfId="435" operator="greaterThan" stopIfTrue="1">
      <formula>"n"</formula>
    </cfRule>
    <cfRule type="cellIs" priority="17" dxfId="2" operator="greaterThan" stopIfTrue="1">
      <formula>"b"</formula>
    </cfRule>
    <cfRule type="cellIs" priority="18" dxfId="1" operator="greaterThan" stopIfTrue="1">
      <formula>0</formula>
    </cfRule>
  </conditionalFormatting>
  <conditionalFormatting sqref="K17">
    <cfRule type="cellIs" priority="13" dxfId="435" operator="greaterThan" stopIfTrue="1">
      <formula>"n"</formula>
    </cfRule>
    <cfRule type="cellIs" priority="14" dxfId="2" operator="greaterThan" stopIfTrue="1">
      <formula>"b"</formula>
    </cfRule>
    <cfRule type="cellIs" priority="15" dxfId="1" operator="greaterThan" stopIfTrue="1">
      <formula>0</formula>
    </cfRule>
  </conditionalFormatting>
  <conditionalFormatting sqref="J19">
    <cfRule type="cellIs" priority="10" dxfId="435" operator="greaterThan" stopIfTrue="1">
      <formula>"n"</formula>
    </cfRule>
    <cfRule type="cellIs" priority="11" dxfId="2" operator="greaterThan" stopIfTrue="1">
      <formula>"b"</formula>
    </cfRule>
    <cfRule type="cellIs" priority="12" dxfId="1" operator="greaterThan" stopIfTrue="1">
      <formula>0</formula>
    </cfRule>
  </conditionalFormatting>
  <conditionalFormatting sqref="K19">
    <cfRule type="cellIs" priority="7" dxfId="435" operator="greaterThan" stopIfTrue="1">
      <formula>"n"</formula>
    </cfRule>
    <cfRule type="cellIs" priority="8" dxfId="2" operator="greaterThan" stopIfTrue="1">
      <formula>"b"</formula>
    </cfRule>
    <cfRule type="cellIs" priority="9" dxfId="1" operator="greaterThan" stopIfTrue="1">
      <formula>0</formula>
    </cfRule>
  </conditionalFormatting>
  <conditionalFormatting sqref="L19">
    <cfRule type="cellIs" priority="4" dxfId="435" operator="greaterThan" stopIfTrue="1">
      <formula>"n"</formula>
    </cfRule>
    <cfRule type="cellIs" priority="5" dxfId="2" operator="greaterThan" stopIfTrue="1">
      <formula>"b"</formula>
    </cfRule>
    <cfRule type="cellIs" priority="6" dxfId="1" operator="greaterThan" stopIfTrue="1">
      <formula>0</formula>
    </cfRule>
  </conditionalFormatting>
  <conditionalFormatting sqref="J18">
    <cfRule type="cellIs" priority="1" dxfId="435" operator="greaterThan" stopIfTrue="1">
      <formula>"n"</formula>
    </cfRule>
    <cfRule type="cellIs" priority="2" dxfId="2" operator="greaterThan" stopIfTrue="1">
      <formula>"b"</formula>
    </cfRule>
    <cfRule type="cellIs" priority="3" dxfId="1" operator="greaterThan" stopIfTrue="1">
      <formula>0</formula>
    </cfRule>
  </conditionalFormatting>
  <dataValidations count="1">
    <dataValidation type="whole" allowBlank="1" sqref="F21:H24 F10:H11 H19:H20 F18:G20 F13:H16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apas25">
    <tabColor rgb="FF00B0F0"/>
    <pageSetUpPr fitToPage="1"/>
  </sheetPr>
  <dimension ref="A1:R26"/>
  <sheetViews>
    <sheetView zoomScalePageLayoutView="0" workbookViewId="0" topLeftCell="A19">
      <selection activeCell="B25" sqref="B25:Q26"/>
    </sheetView>
  </sheetViews>
  <sheetFormatPr defaultColWidth="9.14062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60" customHeight="1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1"/>
    </row>
    <row r="2" spans="1:18" ht="27" customHeight="1">
      <c r="A2" s="207" t="s">
        <v>176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1"/>
    </row>
    <row r="3" spans="1:18" ht="18" customHeight="1">
      <c r="A3" s="209" t="s">
        <v>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1"/>
    </row>
    <row r="4" ht="16.5" customHeight="1"/>
    <row r="5" spans="1:18" ht="19.5" customHeight="1">
      <c r="A5" s="210" t="s">
        <v>112</v>
      </c>
      <c r="B5" s="210"/>
      <c r="C5" s="210"/>
      <c r="D5" s="16"/>
      <c r="E5" s="76"/>
      <c r="F5" s="210" t="s">
        <v>83</v>
      </c>
      <c r="G5" s="210"/>
      <c r="H5" s="210"/>
      <c r="I5" s="10"/>
      <c r="J5" s="211" t="s">
        <v>175</v>
      </c>
      <c r="K5" s="212"/>
      <c r="L5" s="212"/>
      <c r="M5" s="10"/>
      <c r="N5" s="10"/>
      <c r="O5" s="10"/>
      <c r="P5" s="11">
        <v>66</v>
      </c>
      <c r="R5" s="14"/>
    </row>
    <row r="6" spans="1:18" ht="22.5" customHeight="1">
      <c r="A6" s="193" t="s">
        <v>1</v>
      </c>
      <c r="B6" s="193"/>
      <c r="C6" s="193"/>
      <c r="D6" s="77"/>
      <c r="E6" s="78"/>
      <c r="F6" s="194" t="s">
        <v>2</v>
      </c>
      <c r="G6" s="194"/>
      <c r="H6" s="194"/>
      <c r="I6" s="10"/>
      <c r="J6" s="195" t="s">
        <v>3</v>
      </c>
      <c r="K6" s="195"/>
      <c r="L6" s="196"/>
      <c r="M6" s="2"/>
      <c r="N6" s="10"/>
      <c r="O6" s="10"/>
      <c r="P6" s="12" t="s">
        <v>4</v>
      </c>
      <c r="R6" s="15"/>
    </row>
    <row r="7" spans="1:18" ht="15" customHeight="1">
      <c r="A7" s="197" t="s">
        <v>5</v>
      </c>
      <c r="B7" s="198" t="s">
        <v>6</v>
      </c>
      <c r="C7" s="197" t="s">
        <v>7</v>
      </c>
      <c r="D7" s="199" t="s">
        <v>2</v>
      </c>
      <c r="E7" s="201" t="s">
        <v>8</v>
      </c>
      <c r="F7" s="202" t="s">
        <v>9</v>
      </c>
      <c r="G7" s="203"/>
      <c r="H7" s="203"/>
      <c r="I7" s="204"/>
      <c r="J7" s="202" t="s">
        <v>10</v>
      </c>
      <c r="K7" s="203"/>
      <c r="L7" s="203"/>
      <c r="M7" s="204"/>
      <c r="N7" s="186" t="s">
        <v>11</v>
      </c>
      <c r="O7" s="187" t="s">
        <v>12</v>
      </c>
      <c r="P7" s="189" t="s">
        <v>13</v>
      </c>
      <c r="Q7" s="191" t="s">
        <v>14</v>
      </c>
      <c r="R7" s="92"/>
    </row>
    <row r="8" spans="1:18" s="3" customFormat="1" ht="15" customHeight="1">
      <c r="A8" s="197"/>
      <c r="B8" s="198"/>
      <c r="C8" s="197"/>
      <c r="D8" s="200"/>
      <c r="E8" s="201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186"/>
      <c r="O8" s="188"/>
      <c r="P8" s="190"/>
      <c r="Q8" s="192"/>
      <c r="R8" s="91"/>
    </row>
    <row r="9" spans="2:18" ht="15" customHeight="1">
      <c r="B9" s="135" t="s">
        <v>169</v>
      </c>
      <c r="R9"/>
    </row>
    <row r="10" spans="1:18" ht="15" customHeight="1">
      <c r="A10" s="56">
        <v>1</v>
      </c>
      <c r="B10" s="25" t="s">
        <v>109</v>
      </c>
      <c r="C10" s="108" t="s">
        <v>110</v>
      </c>
      <c r="D10" s="58" t="s">
        <v>30</v>
      </c>
      <c r="E10" s="70" t="s">
        <v>111</v>
      </c>
      <c r="F10" s="23">
        <v>32</v>
      </c>
      <c r="G10" s="23">
        <v>35</v>
      </c>
      <c r="H10" s="23">
        <v>38</v>
      </c>
      <c r="I10" s="88">
        <f>MAX(F10:H10)</f>
        <v>38</v>
      </c>
      <c r="J10" s="20">
        <v>42</v>
      </c>
      <c r="K10" s="20">
        <v>47</v>
      </c>
      <c r="L10" s="20">
        <v>50</v>
      </c>
      <c r="M10" s="89">
        <f>MAX(J10:L10)</f>
        <v>50</v>
      </c>
      <c r="N10" s="90">
        <f>SUM(I10,M10)</f>
        <v>88</v>
      </c>
      <c r="O10" s="79" t="s">
        <v>160</v>
      </c>
      <c r="P10" s="107">
        <v>120</v>
      </c>
      <c r="Q10" s="59" t="s">
        <v>99</v>
      </c>
      <c r="R10"/>
    </row>
    <row r="11" spans="1:18" ht="15" customHeight="1">
      <c r="A11" s="71">
        <v>2</v>
      </c>
      <c r="B11" s="120" t="s">
        <v>142</v>
      </c>
      <c r="C11" s="119" t="s">
        <v>143</v>
      </c>
      <c r="D11" s="121" t="s">
        <v>131</v>
      </c>
      <c r="E11" s="122">
        <v>66</v>
      </c>
      <c r="F11" s="23">
        <v>20</v>
      </c>
      <c r="G11" s="23">
        <v>23</v>
      </c>
      <c r="H11" s="127" t="s">
        <v>152</v>
      </c>
      <c r="I11" s="88">
        <f>MAX(F11:H11)</f>
        <v>23</v>
      </c>
      <c r="J11" s="23">
        <v>27</v>
      </c>
      <c r="K11" s="20">
        <v>33</v>
      </c>
      <c r="L11" s="127" t="s">
        <v>174</v>
      </c>
      <c r="M11" s="89">
        <f>MAX(J11:L11)</f>
        <v>33</v>
      </c>
      <c r="N11" s="90">
        <f>SUM(I11,M11)</f>
        <v>56</v>
      </c>
      <c r="O11" s="79" t="s">
        <v>162</v>
      </c>
      <c r="P11" s="107">
        <f>IF(ISERROR(N11*10^(0.75194503*(LOG10(E11/175.508))^2)),"",N11*10^(0.75194503*(LOG10(E11/175.508))^2))</f>
        <v>76.53326854892961</v>
      </c>
      <c r="Q11" s="59" t="s">
        <v>132</v>
      </c>
      <c r="R11"/>
    </row>
    <row r="12" spans="1:17" ht="15" customHeight="1">
      <c r="A12" s="71">
        <v>3</v>
      </c>
      <c r="B12" s="25" t="s">
        <v>170</v>
      </c>
      <c r="C12" s="21" t="s">
        <v>171</v>
      </c>
      <c r="D12" s="58" t="s">
        <v>78</v>
      </c>
      <c r="E12" s="113">
        <v>57</v>
      </c>
      <c r="F12" s="23">
        <v>22</v>
      </c>
      <c r="G12" s="23">
        <v>24</v>
      </c>
      <c r="H12" s="23">
        <v>26</v>
      </c>
      <c r="I12" s="88">
        <f>MAX(F12:H12)</f>
        <v>26</v>
      </c>
      <c r="J12" s="23">
        <v>31</v>
      </c>
      <c r="K12" s="23">
        <v>34</v>
      </c>
      <c r="L12" s="127" t="s">
        <v>165</v>
      </c>
      <c r="M12" s="89">
        <f>MAX(J12:L12)</f>
        <v>34</v>
      </c>
      <c r="N12" s="90">
        <f>SUM(I12,M12)</f>
        <v>60</v>
      </c>
      <c r="O12" s="79" t="s">
        <v>161</v>
      </c>
      <c r="P12" s="107">
        <f>IF(ISERROR(N12*10^(0.75194503*(LOG10(E12/175.508))^2)),"",N12*10^(0.75194503*(LOG10(E12/175.508))^2))</f>
        <v>90.6843473701367</v>
      </c>
      <c r="Q12" s="128" t="s">
        <v>187</v>
      </c>
    </row>
    <row r="13" spans="1:17" ht="15" customHeight="1">
      <c r="A13" s="184">
        <v>4</v>
      </c>
      <c r="B13" s="25" t="s">
        <v>185</v>
      </c>
      <c r="C13" s="21" t="s">
        <v>186</v>
      </c>
      <c r="D13" s="58" t="s">
        <v>115</v>
      </c>
      <c r="E13" s="70">
        <v>66</v>
      </c>
      <c r="F13" s="23">
        <v>20</v>
      </c>
      <c r="G13" s="20">
        <v>22</v>
      </c>
      <c r="H13" s="20">
        <v>23</v>
      </c>
      <c r="I13" s="88">
        <f>MAX(F13:H13)</f>
        <v>23</v>
      </c>
      <c r="J13" s="23">
        <v>29</v>
      </c>
      <c r="K13" s="20">
        <v>31</v>
      </c>
      <c r="L13" s="20">
        <v>32</v>
      </c>
      <c r="M13" s="89">
        <f>MAX(J13:L13)</f>
        <v>32</v>
      </c>
      <c r="N13" s="90">
        <f>SUM(I13,M13)</f>
        <v>55</v>
      </c>
      <c r="O13" s="79"/>
      <c r="P13" s="107">
        <f>IF(ISERROR(N13*10^(0.75194503*(LOG10(E13/175.508))^2)),"",N13*10^(0.75194503*(LOG10(E13/175.508))^2))</f>
        <v>75.1666030391273</v>
      </c>
      <c r="Q13" s="59" t="s">
        <v>117</v>
      </c>
    </row>
    <row r="14" spans="1:18" ht="15" customHeight="1">
      <c r="A14" s="56">
        <v>5</v>
      </c>
      <c r="B14" s="25" t="s">
        <v>140</v>
      </c>
      <c r="C14" s="21" t="s">
        <v>141</v>
      </c>
      <c r="D14" s="58" t="s">
        <v>131</v>
      </c>
      <c r="E14" s="70">
        <v>66</v>
      </c>
      <c r="F14" s="23">
        <v>61</v>
      </c>
      <c r="G14" s="20">
        <v>62</v>
      </c>
      <c r="H14" s="20">
        <v>63</v>
      </c>
      <c r="I14" s="88">
        <f aca="true" t="shared" si="0" ref="I14:I23">MAX(F14:H14)</f>
        <v>63</v>
      </c>
      <c r="J14" s="23">
        <v>70</v>
      </c>
      <c r="K14" s="20">
        <v>71</v>
      </c>
      <c r="L14" s="20">
        <v>72</v>
      </c>
      <c r="M14" s="89">
        <f aca="true" t="shared" si="1" ref="M14:M23">MAX(J14:L14)</f>
        <v>72</v>
      </c>
      <c r="N14" s="90">
        <f aca="true" t="shared" si="2" ref="N14:N23">SUM(I14,M14)</f>
        <v>135</v>
      </c>
      <c r="O14" s="79"/>
      <c r="P14" s="107">
        <f aca="true" t="shared" si="3" ref="P14:P23">IF(ISERROR(N14*10^(0.75194503*(LOG10(E14/175.508))^2)),"",N14*10^(0.75194503*(LOG10(E14/175.508))^2))</f>
        <v>184.49984382331243</v>
      </c>
      <c r="Q14" s="63" t="s">
        <v>132</v>
      </c>
      <c r="R14"/>
    </row>
    <row r="15" spans="1:18" ht="15" customHeight="1">
      <c r="A15" s="56">
        <v>6</v>
      </c>
      <c r="B15" s="25" t="s">
        <v>232</v>
      </c>
      <c r="C15" s="108" t="s">
        <v>233</v>
      </c>
      <c r="D15" s="58" t="s">
        <v>224</v>
      </c>
      <c r="E15" s="70">
        <v>57.85</v>
      </c>
      <c r="F15" s="20">
        <v>20</v>
      </c>
      <c r="G15" s="20">
        <v>22</v>
      </c>
      <c r="H15" s="20">
        <v>23</v>
      </c>
      <c r="I15" s="88">
        <v>23</v>
      </c>
      <c r="J15" s="23">
        <v>30</v>
      </c>
      <c r="K15" s="23">
        <v>32</v>
      </c>
      <c r="L15" s="23">
        <v>33</v>
      </c>
      <c r="M15" s="89">
        <v>33</v>
      </c>
      <c r="N15" s="90">
        <v>56</v>
      </c>
      <c r="O15" s="79"/>
      <c r="P15" s="107"/>
      <c r="Q15" s="185" t="s">
        <v>226</v>
      </c>
      <c r="R15"/>
    </row>
    <row r="16" spans="1:17" ht="15" customHeight="1">
      <c r="A16" s="56"/>
      <c r="B16" s="25"/>
      <c r="C16" s="21"/>
      <c r="D16" s="58"/>
      <c r="E16" s="70"/>
      <c r="F16" s="23"/>
      <c r="G16" s="23"/>
      <c r="H16" s="127"/>
      <c r="I16" s="88"/>
      <c r="J16" s="23"/>
      <c r="K16" s="23"/>
      <c r="L16" s="23"/>
      <c r="M16" s="89"/>
      <c r="N16" s="90"/>
      <c r="O16" s="79"/>
      <c r="P16" s="107"/>
      <c r="Q16" s="59"/>
    </row>
    <row r="17" spans="1:17" ht="15" customHeight="1">
      <c r="A17" s="71"/>
      <c r="B17" s="25"/>
      <c r="C17" s="21"/>
      <c r="D17" s="58"/>
      <c r="E17" s="113"/>
      <c r="F17" s="23"/>
      <c r="G17" s="127"/>
      <c r="H17" s="23"/>
      <c r="I17" s="88"/>
      <c r="J17" s="23"/>
      <c r="K17" s="23"/>
      <c r="L17" s="23"/>
      <c r="M17" s="89"/>
      <c r="N17" s="90"/>
      <c r="O17" s="79"/>
      <c r="P17" s="107"/>
      <c r="Q17" s="59"/>
    </row>
    <row r="18" spans="1:17" ht="15" customHeight="1">
      <c r="A18" s="56"/>
      <c r="B18" s="25"/>
      <c r="C18" s="108"/>
      <c r="D18" s="58"/>
      <c r="E18" s="70"/>
      <c r="F18" s="23"/>
      <c r="G18" s="20"/>
      <c r="H18" s="20"/>
      <c r="I18" s="88">
        <f t="shared" si="0"/>
        <v>0</v>
      </c>
      <c r="J18" s="23"/>
      <c r="K18" s="20"/>
      <c r="L18" s="20"/>
      <c r="M18" s="89">
        <f t="shared" si="1"/>
        <v>0</v>
      </c>
      <c r="N18" s="90">
        <f t="shared" si="2"/>
        <v>0</v>
      </c>
      <c r="O18" s="79"/>
      <c r="P18" s="107">
        <f t="shared" si="3"/>
      </c>
      <c r="Q18" s="59"/>
    </row>
    <row r="19" spans="1:18" ht="15" customHeight="1">
      <c r="A19" s="56"/>
      <c r="B19" s="25"/>
      <c r="C19" s="21"/>
      <c r="D19" s="58"/>
      <c r="E19" s="70"/>
      <c r="F19" s="23"/>
      <c r="G19" s="20"/>
      <c r="H19" s="20"/>
      <c r="I19" s="88">
        <f t="shared" si="0"/>
        <v>0</v>
      </c>
      <c r="J19" s="23"/>
      <c r="K19" s="20"/>
      <c r="L19" s="20"/>
      <c r="M19" s="89">
        <f t="shared" si="1"/>
        <v>0</v>
      </c>
      <c r="N19" s="90">
        <f t="shared" si="2"/>
        <v>0</v>
      </c>
      <c r="O19" s="79"/>
      <c r="P19" s="107">
        <f t="shared" si="3"/>
      </c>
      <c r="Q19" s="59"/>
      <c r="R19"/>
    </row>
    <row r="20" spans="1:18" ht="15" customHeight="1">
      <c r="A20" s="71"/>
      <c r="B20" s="25"/>
      <c r="C20" s="21"/>
      <c r="D20" s="58"/>
      <c r="E20" s="73"/>
      <c r="F20" s="23"/>
      <c r="G20" s="20"/>
      <c r="H20" s="20"/>
      <c r="I20" s="88">
        <f t="shared" si="0"/>
        <v>0</v>
      </c>
      <c r="J20" s="23"/>
      <c r="K20" s="20"/>
      <c r="L20" s="20"/>
      <c r="M20" s="89">
        <f t="shared" si="1"/>
        <v>0</v>
      </c>
      <c r="N20" s="90">
        <f t="shared" si="2"/>
        <v>0</v>
      </c>
      <c r="O20" s="79"/>
      <c r="P20" s="107">
        <f t="shared" si="3"/>
      </c>
      <c r="Q20" s="59"/>
      <c r="R20"/>
    </row>
    <row r="21" spans="1:17" ht="15" customHeight="1">
      <c r="A21" s="56"/>
      <c r="B21" s="25"/>
      <c r="C21" s="21"/>
      <c r="D21" s="105"/>
      <c r="E21" s="70"/>
      <c r="F21" s="23"/>
      <c r="G21" s="20"/>
      <c r="H21" s="20"/>
      <c r="I21" s="88">
        <f t="shared" si="0"/>
        <v>0</v>
      </c>
      <c r="J21" s="23"/>
      <c r="K21" s="20"/>
      <c r="L21" s="20"/>
      <c r="M21" s="89">
        <f t="shared" si="1"/>
        <v>0</v>
      </c>
      <c r="N21" s="90">
        <f t="shared" si="2"/>
        <v>0</v>
      </c>
      <c r="O21" s="79"/>
      <c r="P21" s="107">
        <f t="shared" si="3"/>
      </c>
      <c r="Q21" s="63"/>
    </row>
    <row r="22" spans="1:17" ht="15" customHeight="1">
      <c r="A22" s="56"/>
      <c r="B22" s="25"/>
      <c r="C22" s="21"/>
      <c r="D22" s="105"/>
      <c r="E22" s="106"/>
      <c r="F22" s="23"/>
      <c r="G22" s="20"/>
      <c r="H22" s="20"/>
      <c r="I22" s="88">
        <f t="shared" si="0"/>
        <v>0</v>
      </c>
      <c r="J22" s="23"/>
      <c r="K22" s="20"/>
      <c r="L22" s="20"/>
      <c r="M22" s="89">
        <f t="shared" si="1"/>
        <v>0</v>
      </c>
      <c r="N22" s="90">
        <f t="shared" si="2"/>
        <v>0</v>
      </c>
      <c r="O22" s="79"/>
      <c r="P22" s="107">
        <f t="shared" si="3"/>
      </c>
      <c r="Q22" s="63"/>
    </row>
    <row r="23" spans="1:17" ht="15" customHeight="1">
      <c r="A23" s="86"/>
      <c r="B23" s="32"/>
      <c r="C23" s="36"/>
      <c r="D23" s="48"/>
      <c r="E23" s="66"/>
      <c r="F23" s="22"/>
      <c r="G23" s="24"/>
      <c r="H23" s="24"/>
      <c r="I23" s="93">
        <f t="shared" si="0"/>
        <v>0</v>
      </c>
      <c r="J23" s="94"/>
      <c r="K23" s="24"/>
      <c r="L23" s="24"/>
      <c r="M23" s="95">
        <f t="shared" si="1"/>
        <v>0</v>
      </c>
      <c r="N23" s="96">
        <f t="shared" si="2"/>
        <v>0</v>
      </c>
      <c r="O23" s="97"/>
      <c r="P23" s="38">
        <f t="shared" si="3"/>
      </c>
      <c r="Q23" s="98"/>
    </row>
    <row r="24" spans="1:17" ht="15" customHeight="1">
      <c r="A24" s="99"/>
      <c r="B24" s="100"/>
      <c r="C24" s="99"/>
      <c r="D24" s="101"/>
      <c r="E24" s="102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103"/>
    </row>
    <row r="25" spans="2:6" ht="12.75">
      <c r="B25" t="s">
        <v>236</v>
      </c>
      <c r="E25" s="6" t="s">
        <v>239</v>
      </c>
      <c r="F25" s="4" t="s">
        <v>240</v>
      </c>
    </row>
    <row r="26" spans="2:17" ht="12.75">
      <c r="B26" t="s">
        <v>237</v>
      </c>
      <c r="K26" s="4" t="s">
        <v>238</v>
      </c>
      <c r="P26" s="4" t="s">
        <v>241</v>
      </c>
      <c r="Q26" s="7" t="s">
        <v>242</v>
      </c>
    </row>
  </sheetData>
  <sheetProtection/>
  <mergeCells count="20"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</mergeCells>
  <conditionalFormatting sqref="F23:H23 J23:L23">
    <cfRule type="cellIs" priority="70" dxfId="0" operator="greaterThan" stopIfTrue="1">
      <formula>"n"</formula>
    </cfRule>
  </conditionalFormatting>
  <conditionalFormatting sqref="F10:H11 J10:L11">
    <cfRule type="cellIs" priority="67" dxfId="435" operator="greaterThan" stopIfTrue="1">
      <formula>"n"</formula>
    </cfRule>
    <cfRule type="cellIs" priority="68" dxfId="2" operator="greaterThan" stopIfTrue="1">
      <formula>"b"</formula>
    </cfRule>
    <cfRule type="cellIs" priority="69" dxfId="1" operator="greaterThan" stopIfTrue="1">
      <formula>0</formula>
    </cfRule>
  </conditionalFormatting>
  <conditionalFormatting sqref="F18:H22 J18:L22">
    <cfRule type="cellIs" priority="61" dxfId="435" operator="greaterThan" stopIfTrue="1">
      <formula>"n"</formula>
    </cfRule>
    <cfRule type="cellIs" priority="62" dxfId="2" operator="greaterThan" stopIfTrue="1">
      <formula>"b"</formula>
    </cfRule>
    <cfRule type="cellIs" priority="63" dxfId="1" operator="greaterThan" stopIfTrue="1">
      <formula>0</formula>
    </cfRule>
  </conditionalFormatting>
  <conditionalFormatting sqref="G17 H15:H16 F15:H15">
    <cfRule type="cellIs" priority="58" dxfId="435" operator="greaterThan" stopIfTrue="1">
      <formula>"n"</formula>
    </cfRule>
    <cfRule type="cellIs" priority="59" dxfId="2" operator="greaterThan" stopIfTrue="1">
      <formula>"b"</formula>
    </cfRule>
    <cfRule type="cellIs" priority="60" dxfId="1" operator="greaterThan" stopIfTrue="1">
      <formula>0</formula>
    </cfRule>
  </conditionalFormatting>
  <conditionalFormatting sqref="F14:H14 J14:L14">
    <cfRule type="cellIs" priority="55" dxfId="435" operator="greaterThan" stopIfTrue="1">
      <formula>"n"</formula>
    </cfRule>
    <cfRule type="cellIs" priority="56" dxfId="2" operator="greaterThan" stopIfTrue="1">
      <formula>"b"</formula>
    </cfRule>
    <cfRule type="cellIs" priority="57" dxfId="1" operator="greaterThan" stopIfTrue="1">
      <formula>0</formula>
    </cfRule>
  </conditionalFormatting>
  <conditionalFormatting sqref="J12:L12">
    <cfRule type="cellIs" priority="52" dxfId="435" operator="greaterThan" stopIfTrue="1">
      <formula>"n"</formula>
    </cfRule>
    <cfRule type="cellIs" priority="53" dxfId="2" operator="greaterThan" stopIfTrue="1">
      <formula>"b"</formula>
    </cfRule>
    <cfRule type="cellIs" priority="54" dxfId="1" operator="greaterThan" stopIfTrue="1">
      <formula>0</formula>
    </cfRule>
  </conditionalFormatting>
  <conditionalFormatting sqref="F12">
    <cfRule type="cellIs" priority="49" dxfId="435" operator="greaterThan" stopIfTrue="1">
      <formula>"n"</formula>
    </cfRule>
    <cfRule type="cellIs" priority="50" dxfId="2" operator="greaterThan" stopIfTrue="1">
      <formula>"b"</formula>
    </cfRule>
    <cfRule type="cellIs" priority="51" dxfId="1" operator="greaterThan" stopIfTrue="1">
      <formula>0</formula>
    </cfRule>
  </conditionalFormatting>
  <conditionalFormatting sqref="G12">
    <cfRule type="cellIs" priority="46" dxfId="435" operator="greaterThan" stopIfTrue="1">
      <formula>"n"</formula>
    </cfRule>
    <cfRule type="cellIs" priority="47" dxfId="2" operator="greaterThan" stopIfTrue="1">
      <formula>"b"</formula>
    </cfRule>
    <cfRule type="cellIs" priority="48" dxfId="1" operator="greaterThan" stopIfTrue="1">
      <formula>0</formula>
    </cfRule>
  </conditionalFormatting>
  <conditionalFormatting sqref="H12">
    <cfRule type="cellIs" priority="43" dxfId="435" operator="greaterThan" stopIfTrue="1">
      <formula>"n"</formula>
    </cfRule>
    <cfRule type="cellIs" priority="44" dxfId="2" operator="greaterThan" stopIfTrue="1">
      <formula>"b"</formula>
    </cfRule>
    <cfRule type="cellIs" priority="45" dxfId="1" operator="greaterThan" stopIfTrue="1">
      <formula>0</formula>
    </cfRule>
  </conditionalFormatting>
  <conditionalFormatting sqref="F17">
    <cfRule type="cellIs" priority="40" dxfId="435" operator="greaterThan" stopIfTrue="1">
      <formula>"n"</formula>
    </cfRule>
    <cfRule type="cellIs" priority="41" dxfId="2" operator="greaterThan" stopIfTrue="1">
      <formula>"b"</formula>
    </cfRule>
    <cfRule type="cellIs" priority="42" dxfId="1" operator="greaterThan" stopIfTrue="1">
      <formula>0</formula>
    </cfRule>
  </conditionalFormatting>
  <conditionalFormatting sqref="F16">
    <cfRule type="cellIs" priority="37" dxfId="435" operator="greaterThan" stopIfTrue="1">
      <formula>"n"</formula>
    </cfRule>
    <cfRule type="cellIs" priority="38" dxfId="2" operator="greaterThan" stopIfTrue="1">
      <formula>"b"</formula>
    </cfRule>
    <cfRule type="cellIs" priority="39" dxfId="1" operator="greaterThan" stopIfTrue="1">
      <formula>0</formula>
    </cfRule>
  </conditionalFormatting>
  <conditionalFormatting sqref="G16">
    <cfRule type="cellIs" priority="34" dxfId="435" operator="greaterThan" stopIfTrue="1">
      <formula>"n"</formula>
    </cfRule>
    <cfRule type="cellIs" priority="35" dxfId="2" operator="greaterThan" stopIfTrue="1">
      <formula>"b"</formula>
    </cfRule>
    <cfRule type="cellIs" priority="36" dxfId="1" operator="greaterThan" stopIfTrue="1">
      <formula>0</formula>
    </cfRule>
  </conditionalFormatting>
  <conditionalFormatting sqref="H17">
    <cfRule type="cellIs" priority="31" dxfId="435" operator="greaterThan" stopIfTrue="1">
      <formula>"n"</formula>
    </cfRule>
    <cfRule type="cellIs" priority="32" dxfId="2" operator="greaterThan" stopIfTrue="1">
      <formula>"b"</formula>
    </cfRule>
    <cfRule type="cellIs" priority="33" dxfId="1" operator="greaterThan" stopIfTrue="1">
      <formula>0</formula>
    </cfRule>
  </conditionalFormatting>
  <conditionalFormatting sqref="J16">
    <cfRule type="cellIs" priority="28" dxfId="435" operator="greaterThan" stopIfTrue="1">
      <formula>"n"</formula>
    </cfRule>
    <cfRule type="cellIs" priority="29" dxfId="2" operator="greaterThan" stopIfTrue="1">
      <formula>"b"</formula>
    </cfRule>
    <cfRule type="cellIs" priority="30" dxfId="1" operator="greaterThan" stopIfTrue="1">
      <formula>0</formula>
    </cfRule>
  </conditionalFormatting>
  <conditionalFormatting sqref="J17">
    <cfRule type="cellIs" priority="25" dxfId="435" operator="greaterThan" stopIfTrue="1">
      <formula>"n"</formula>
    </cfRule>
    <cfRule type="cellIs" priority="26" dxfId="2" operator="greaterThan" stopIfTrue="1">
      <formula>"b"</formula>
    </cfRule>
    <cfRule type="cellIs" priority="27" dxfId="1" operator="greaterThan" stopIfTrue="1">
      <formula>0</formula>
    </cfRule>
  </conditionalFormatting>
  <conditionalFormatting sqref="K16">
    <cfRule type="cellIs" priority="22" dxfId="435" operator="greaterThan" stopIfTrue="1">
      <formula>"n"</formula>
    </cfRule>
    <cfRule type="cellIs" priority="23" dxfId="2" operator="greaterThan" stopIfTrue="1">
      <formula>"b"</formula>
    </cfRule>
    <cfRule type="cellIs" priority="24" dxfId="1" operator="greaterThan" stopIfTrue="1">
      <formula>0</formula>
    </cfRule>
  </conditionalFormatting>
  <conditionalFormatting sqref="K17">
    <cfRule type="cellIs" priority="19" dxfId="435" operator="greaterThan" stopIfTrue="1">
      <formula>"n"</formula>
    </cfRule>
    <cfRule type="cellIs" priority="20" dxfId="2" operator="greaterThan" stopIfTrue="1">
      <formula>"b"</formula>
    </cfRule>
    <cfRule type="cellIs" priority="21" dxfId="1" operator="greaterThan" stopIfTrue="1">
      <formula>0</formula>
    </cfRule>
  </conditionalFormatting>
  <conditionalFormatting sqref="L16">
    <cfRule type="cellIs" priority="16" dxfId="435" operator="greaterThan" stopIfTrue="1">
      <formula>"n"</formula>
    </cfRule>
    <cfRule type="cellIs" priority="17" dxfId="2" operator="greaterThan" stopIfTrue="1">
      <formula>"b"</formula>
    </cfRule>
    <cfRule type="cellIs" priority="18" dxfId="1" operator="greaterThan" stopIfTrue="1">
      <formula>0</formula>
    </cfRule>
  </conditionalFormatting>
  <conditionalFormatting sqref="J15">
    <cfRule type="cellIs" priority="13" dxfId="435" operator="greaterThan" stopIfTrue="1">
      <formula>"n"</formula>
    </cfRule>
    <cfRule type="cellIs" priority="14" dxfId="2" operator="greaterThan" stopIfTrue="1">
      <formula>"b"</formula>
    </cfRule>
    <cfRule type="cellIs" priority="15" dxfId="1" operator="greaterThan" stopIfTrue="1">
      <formula>0</formula>
    </cfRule>
  </conditionalFormatting>
  <conditionalFormatting sqref="L17">
    <cfRule type="cellIs" priority="10" dxfId="435" operator="greaterThan" stopIfTrue="1">
      <formula>"n"</formula>
    </cfRule>
    <cfRule type="cellIs" priority="11" dxfId="2" operator="greaterThan" stopIfTrue="1">
      <formula>"b"</formula>
    </cfRule>
    <cfRule type="cellIs" priority="12" dxfId="1" operator="greaterThan" stopIfTrue="1">
      <formula>0</formula>
    </cfRule>
  </conditionalFormatting>
  <conditionalFormatting sqref="K15">
    <cfRule type="cellIs" priority="7" dxfId="435" operator="greaterThan" stopIfTrue="1">
      <formula>"n"</formula>
    </cfRule>
    <cfRule type="cellIs" priority="8" dxfId="2" operator="greaterThan" stopIfTrue="1">
      <formula>"b"</formula>
    </cfRule>
    <cfRule type="cellIs" priority="9" dxfId="1" operator="greaterThan" stopIfTrue="1">
      <formula>0</formula>
    </cfRule>
  </conditionalFormatting>
  <conditionalFormatting sqref="L15">
    <cfRule type="cellIs" priority="4" dxfId="435" operator="greaterThan" stopIfTrue="1">
      <formula>"n"</formula>
    </cfRule>
    <cfRule type="cellIs" priority="5" dxfId="2" operator="greaterThan" stopIfTrue="1">
      <formula>"b"</formula>
    </cfRule>
    <cfRule type="cellIs" priority="6" dxfId="1" operator="greaterThan" stopIfTrue="1">
      <formula>0</formula>
    </cfRule>
  </conditionalFormatting>
  <conditionalFormatting sqref="F13:H13 J13:L13">
    <cfRule type="cellIs" priority="1" dxfId="435" operator="greaterThan" stopIfTrue="1">
      <formula>"n"</formula>
    </cfRule>
    <cfRule type="cellIs" priority="2" dxfId="2" operator="greaterThan" stopIfTrue="1">
      <formula>"b"</formula>
    </cfRule>
    <cfRule type="cellIs" priority="3" dxfId="1" operator="greaterThan" stopIfTrue="1">
      <formula>0</formula>
    </cfRule>
  </conditionalFormatting>
  <dataValidations count="1">
    <dataValidation type="whole" allowBlank="1" sqref="F19:H23 F11:H14 F16:H17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Sporto klubas</dc:creator>
  <cp:keywords/>
  <dc:description/>
  <cp:lastModifiedBy>Vartotojas</cp:lastModifiedBy>
  <cp:lastPrinted>2020-10-19T13:11:24Z</cp:lastPrinted>
  <dcterms:created xsi:type="dcterms:W3CDTF">2003-02-19T08:10:17Z</dcterms:created>
  <dcterms:modified xsi:type="dcterms:W3CDTF">2023-07-07T09:01:04Z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